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1.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7.xml" ContentType="application/vnd.openxmlformats-officedocument.spreadsheetml.comment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8.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10.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66925"/>
  <mc:AlternateContent xmlns:mc="http://schemas.openxmlformats.org/markup-compatibility/2006">
    <mc:Choice Requires="x15">
      <x15ac:absPath xmlns:x15ac="http://schemas.microsoft.com/office/spreadsheetml/2010/11/ac" url="https://tourismemontreal.sharepoint.com/sites/Programmesdaide/Shared Documents/EPRTNT/2022-2025/Gabarits/Formulaires/"/>
    </mc:Choice>
  </mc:AlternateContent>
  <xr:revisionPtr revIDLastSave="569" documentId="8_{1DDD5132-FB3F-4517-9C0D-7A1C31D686CB}" xr6:coauthVersionLast="47" xr6:coauthVersionMax="47" xr10:uidLastSave="{0DAA19A9-9AB6-4463-A90F-F2B7883A8E0B}"/>
  <workbookProtection workbookAlgorithmName="SHA-512" workbookHashValue="eZrVElHiMpG1JiZIFAREWldE1pmJSNNk3LnqecjWnPBeAH9MKuZ+hq0kfwPIGlZXC63ghPM+KAud8DOAub+2Zw==" workbookSaltValue="3kTH7slJvoPhh2rEebqnHA==" workbookSpinCount="100000" lockStructure="1"/>
  <bookViews>
    <workbookView xWindow="-110" yWindow="-110" windowWidth="19420" windowHeight="10420" tabRatio="898" firstSheet="4" activeTab="10"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 et innovation" sheetId="21" r:id="rId6"/>
    <sheet name="Emploi et Achalandage " sheetId="16" r:id="rId7"/>
    <sheet name="Tendances et DD" sheetId="25" r:id="rId8"/>
    <sheet name="Accessibilité" sheetId="27" r:id="rId9"/>
    <sheet name="Échéancier " sheetId="18" r:id="rId10"/>
    <sheet name="Signature et autorisation" sheetId="30" r:id="rId11"/>
    <sheet name="Analyse financière" sheetId="35" state="hidden" r:id="rId12"/>
    <sheet name="Analyse financière (2)" sheetId="24" state="hidden" r:id="rId13"/>
    <sheet name="Développement durable" sheetId="26" state="hidden" r:id="rId14"/>
    <sheet name="Recommandation ATR" sheetId="20" state="hidden" r:id="rId15"/>
    <sheet name="Info pour compilation" sheetId="36" state="hidden" r:id="rId16"/>
    <sheet name="Menu déroulant" sheetId="2" state="hidden" r:id="rId17"/>
  </sheets>
  <externalReferences>
    <externalReference r:id="rId18"/>
    <externalReference r:id="rId19"/>
  </externalReferences>
  <definedNames>
    <definedName name="AEQ" localSheetId="11">'Menu déroulant'!$G$3:$G$5</definedName>
    <definedName name="AEQ">'Menu déroulant'!$G$3:$G$5</definedName>
    <definedName name="Aide">'Menu déroulant'!$Q$3:$Q$16</definedName>
    <definedName name="Analyse">'[1]Menu déroulant'!$G$3:$G$5</definedName>
    <definedName name="Besoin">'[2]Menu déroulant'!$AZ$2:$AZ$7</definedName>
    <definedName name="Circonscription" localSheetId="11">'Menu déroulant'!#REF!</definedName>
    <definedName name="Circonscription">'Menu déroulant'!$BA$2:$BA$127</definedName>
    <definedName name="ClientèleHQ" localSheetId="11">'Menu déroulant'!$Q$2:$Q$4</definedName>
    <definedName name="ClientèleHQ">'Menu déroulant'!$Q$2:$Q$4</definedName>
    <definedName name="Clientèlesvisées" localSheetId="11">'Menu déroulant'!$AE$2:$AE$10</definedName>
    <definedName name="Clientèlesvisées">'Menu déroulant'!$AE$2:$AE$10</definedName>
    <definedName name="Contrat" localSheetId="11">'Menu déroulant'!$I$3:$I$5</definedName>
    <definedName name="Contrat">'Menu déroulant'!$I$3:$I$5</definedName>
    <definedName name="coût">'Menu déroulant'!$W$8</definedName>
    <definedName name="Égalité" localSheetId="11">'Menu déroulant'!$K$3:$K$5</definedName>
    <definedName name="Égalité">'Menu déroulant'!$K$3:$K$5</definedName>
    <definedName name="Financement">'Menu déroulant'!$T$2:$T$28</definedName>
    <definedName name="Innovation" localSheetId="11">'Menu déroulant'!$Z$2:$Z$7</definedName>
    <definedName name="Innovation">'Menu déroulant'!$Z$2:$Z$7</definedName>
    <definedName name="MCC" localSheetId="11">'Menu déroulant'!$J$3:$J$6</definedName>
    <definedName name="MCC">'Menu déroulant'!$J$3:$J$6</definedName>
    <definedName name="MRC">'Menu déroulant'!$AX$2:$AX$90</definedName>
    <definedName name="Municipalité" localSheetId="11">'Menu déroulant'!$U$2:$U$1168</definedName>
    <definedName name="Municipalité">'Menu déroulant'!$U$2:$U$1168</definedName>
    <definedName name="Objectif" localSheetId="11">'Menu déroulant'!$AB$2:$AB$13</definedName>
    <definedName name="Objectif">'Menu déroulant'!$AB$2:$AB$13</definedName>
    <definedName name="OuiNon" localSheetId="11">'Menu déroulant'!$E$3:$E$5</definedName>
    <definedName name="OuiNon">'Menu déroulant'!$E$3:$E$5</definedName>
    <definedName name="OuiNonNA">'Menu déroulant'!$E$9:$E$11</definedName>
    <definedName name="Print_Area" localSheetId="2">Demandeur!$A$1:$L$34</definedName>
    <definedName name="Produits" localSheetId="11">'Menu déroulant'!$X$2:$X$42</definedName>
    <definedName name="Produits">'Menu déroulant'!$X$2:$X$42</definedName>
    <definedName name="RégionAdm" localSheetId="11">'Menu déroulant'!$V$2:$V$18</definedName>
    <definedName name="RégionAdm">'Menu déroulant'!$V$2:$V$18</definedName>
    <definedName name="Régiontouristique" localSheetId="11">'Menu déroulant'!$W$2:$W$23</definedName>
    <definedName name="Régiontouristique">'Menu déroulant'!$W$2:$W$23</definedName>
    <definedName name="Sourcefinancement" localSheetId="11">'Menu déroulant'!$T$2:$T$25</definedName>
    <definedName name="Sourcefinancement">'Menu déroulant'!$T$2:$T$25</definedName>
    <definedName name="Statutfinancement" localSheetId="11">'Menu déroulant'!$R$3:$R$6</definedName>
    <definedName name="Statutfinancement">'Menu déroulant'!$R$3:$R$6</definedName>
    <definedName name="Statutlégal" localSheetId="11">'Menu déroulant'!$A$3:$A$11</definedName>
    <definedName name="Statutlégal">'Menu déroulant'!$A$3:$A$11</definedName>
    <definedName name="TauxhorsQcRégion">'Menu déroulant'!$AV$3:$AV$24</definedName>
    <definedName name="TDurable">'Menu déroulant'!$AD$2:$AD$9</definedName>
    <definedName name="Typefinancement" localSheetId="11">'Menu déroulant'!$S$2:$S$15</definedName>
    <definedName name="Typefinancement">'Menu déroulant'!$S$2:$S$15</definedName>
    <definedName name="TypeToursime" localSheetId="11">'Menu déroulant'!$AC$2:$AC$13</definedName>
    <definedName name="TypeToursime">'Menu déroulant'!$AC$2:$AC$13</definedName>
    <definedName name="Ventilationdép">'Menu déroulant'!$AI$2:$AI$43</definedName>
    <definedName name="_xlnm.Print_Area" localSheetId="8">Accessibilité!$B$1:$H$21</definedName>
    <definedName name="_xlnm.Print_Area" localSheetId="0">'Admissibilité demandeur '!$B$1:$G$17</definedName>
    <definedName name="_xlnm.Print_Area" localSheetId="1">'Admissibilité projet'!$B$1:$C$32</definedName>
    <definedName name="_xlnm.Print_Area" localSheetId="2">Demandeur!$B$1:$M$55</definedName>
    <definedName name="_xlnm.Print_Area" localSheetId="9">'Échéancier '!$B$1:$F$19</definedName>
    <definedName name="_xlnm.Print_Area" localSheetId="6">'Emploi et Achalandage '!$B$1:$H$70</definedName>
    <definedName name="_xlnm.Print_Area" localSheetId="4">'Montage financier'!$B$1:$F$47</definedName>
    <definedName name="_xlnm.Print_Area" localSheetId="5">'Objectif et innovation'!$B$1:$C$65</definedName>
    <definedName name="_xlnm.Print_Area" localSheetId="10">'Signature et autorisation'!$B$1:$H$24</definedName>
    <definedName name="_xlnm.Print_Area" localSheetId="3">'Sommaire projet'!$B$20:$C$41</definedName>
    <definedName name="_xlnm.Print_Area" localSheetId="7">'Tendances et DD'!$B$1:$D$67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20" l="1"/>
  <c r="D21" i="20"/>
  <c r="D11" i="20"/>
  <c r="N33" i="16" l="1"/>
  <c r="D7" i="20"/>
  <c r="D5" i="20"/>
  <c r="A8" i="36" s="1"/>
  <c r="B8" i="36" l="1"/>
  <c r="C8" i="36"/>
  <c r="F8" i="36"/>
  <c r="BA91" i="2" l="1"/>
  <c r="BA92" i="2"/>
  <c r="BA127" i="2"/>
  <c r="BA126" i="2"/>
  <c r="BA125" i="2"/>
  <c r="BA124" i="2"/>
  <c r="BA123" i="2"/>
  <c r="BA122" i="2"/>
  <c r="BA121" i="2"/>
  <c r="BA120" i="2"/>
  <c r="BA119" i="2"/>
  <c r="BA118" i="2"/>
  <c r="BA117" i="2"/>
  <c r="BA116" i="2"/>
  <c r="BA115" i="2"/>
  <c r="BA114" i="2"/>
  <c r="BA113" i="2"/>
  <c r="BA112" i="2"/>
  <c r="BA111" i="2"/>
  <c r="BA110" i="2"/>
  <c r="BA109" i="2"/>
  <c r="BA108" i="2"/>
  <c r="BA107" i="2"/>
  <c r="BA106" i="2"/>
  <c r="BA105" i="2"/>
  <c r="BA104" i="2"/>
  <c r="BA103" i="2"/>
  <c r="BA102" i="2"/>
  <c r="BA101" i="2"/>
  <c r="BA100" i="2"/>
  <c r="BA99" i="2"/>
  <c r="BA98" i="2"/>
  <c r="BA97" i="2"/>
  <c r="BA96" i="2"/>
  <c r="BA95" i="2"/>
  <c r="BA94" i="2"/>
  <c r="BA93" i="2"/>
  <c r="BA90" i="2"/>
  <c r="BA89" i="2"/>
  <c r="BA88" i="2"/>
  <c r="BA87" i="2"/>
  <c r="BA86" i="2"/>
  <c r="BA85" i="2"/>
  <c r="BA84" i="2"/>
  <c r="BA83" i="2"/>
  <c r="BA82" i="2"/>
  <c r="BA81" i="2"/>
  <c r="BA80" i="2"/>
  <c r="BA79" i="2"/>
  <c r="BA78" i="2"/>
  <c r="BA77" i="2"/>
  <c r="BA76" i="2"/>
  <c r="BA75" i="2"/>
  <c r="BA74" i="2"/>
  <c r="BA73" i="2"/>
  <c r="BA72" i="2"/>
  <c r="BA71" i="2"/>
  <c r="BA70" i="2"/>
  <c r="BA69" i="2"/>
  <c r="BA68" i="2"/>
  <c r="BA67" i="2"/>
  <c r="BA66" i="2"/>
  <c r="BA65" i="2"/>
  <c r="BA64" i="2"/>
  <c r="BA63" i="2"/>
  <c r="BA62" i="2"/>
  <c r="BA61" i="2"/>
  <c r="BA60" i="2"/>
  <c r="BA59" i="2"/>
  <c r="BA58" i="2"/>
  <c r="BA57" i="2"/>
  <c r="BA56" i="2"/>
  <c r="BA55" i="2"/>
  <c r="BA54" i="2"/>
  <c r="BA53" i="2"/>
  <c r="BA52" i="2"/>
  <c r="BA51" i="2"/>
  <c r="BA50" i="2"/>
  <c r="BA49" i="2"/>
  <c r="BA48" i="2"/>
  <c r="BA47" i="2"/>
  <c r="BA46" i="2"/>
  <c r="BA45" i="2"/>
  <c r="BA44" i="2"/>
  <c r="BA43" i="2"/>
  <c r="BA42" i="2"/>
  <c r="BA41" i="2"/>
  <c r="BA40" i="2"/>
  <c r="BA39" i="2"/>
  <c r="BA38" i="2"/>
  <c r="BA37" i="2"/>
  <c r="BA36" i="2"/>
  <c r="BA35" i="2"/>
  <c r="BA34" i="2"/>
  <c r="BA33" i="2"/>
  <c r="BA32" i="2"/>
  <c r="BA31" i="2"/>
  <c r="BA30" i="2"/>
  <c r="BA29" i="2"/>
  <c r="BA28" i="2"/>
  <c r="BA27" i="2"/>
  <c r="BA26" i="2"/>
  <c r="BA25" i="2"/>
  <c r="BA24" i="2"/>
  <c r="BA23" i="2"/>
  <c r="BA22" i="2"/>
  <c r="BA21" i="2"/>
  <c r="BA20" i="2"/>
  <c r="BA19" i="2"/>
  <c r="BA18" i="2"/>
  <c r="BA17" i="2"/>
  <c r="BA16" i="2"/>
  <c r="BA15" i="2"/>
  <c r="BA14" i="2"/>
  <c r="BA13" i="2"/>
  <c r="BA12" i="2"/>
  <c r="BA11" i="2"/>
  <c r="BA10" i="2"/>
  <c r="BA9" i="2"/>
  <c r="BA8" i="2"/>
  <c r="BA7" i="2"/>
  <c r="BA6" i="2"/>
  <c r="BA5" i="2"/>
  <c r="BA4" i="2"/>
  <c r="BA3" i="2"/>
  <c r="BA2" i="2"/>
  <c r="J12" i="14"/>
  <c r="J9" i="14"/>
  <c r="J5" i="14"/>
  <c r="J6" i="14"/>
  <c r="J7" i="14"/>
  <c r="J8" i="14"/>
  <c r="J4" i="14"/>
  <c r="AH60" i="2" l="1"/>
  <c r="AI42" i="2" s="1"/>
  <c r="AH59" i="2"/>
  <c r="AI41" i="2" s="1"/>
  <c r="AH58" i="2"/>
  <c r="AI40" i="2" s="1"/>
  <c r="AH57" i="2"/>
  <c r="AI39" i="2" s="1"/>
  <c r="AH56" i="2"/>
  <c r="AI38" i="2" s="1"/>
  <c r="AH55" i="2"/>
  <c r="AI37" i="2" s="1"/>
  <c r="AH54" i="2"/>
  <c r="AI36" i="2" s="1"/>
  <c r="AH53" i="2"/>
  <c r="AI35" i="2" s="1"/>
  <c r="AH52" i="2"/>
  <c r="AI34" i="2" s="1"/>
  <c r="AH51" i="2"/>
  <c r="AI33" i="2" s="1"/>
  <c r="AH50" i="2"/>
  <c r="AH49" i="2"/>
  <c r="AI32" i="2" s="1"/>
  <c r="AH48" i="2"/>
  <c r="AI31" i="2" s="1"/>
  <c r="AH47" i="2"/>
  <c r="AI30" i="2" s="1"/>
  <c r="AH46" i="2"/>
  <c r="AI29" i="2" s="1"/>
  <c r="AH45" i="2"/>
  <c r="AI28" i="2" s="1"/>
  <c r="AH44" i="2"/>
  <c r="AI43" i="2" s="1"/>
  <c r="AH43" i="2"/>
  <c r="AH42" i="2"/>
  <c r="AI27" i="2" s="1"/>
  <c r="AH41" i="2"/>
  <c r="AH40" i="2"/>
  <c r="AH39" i="2"/>
  <c r="AH38" i="2"/>
  <c r="AH37" i="2"/>
  <c r="AH36" i="2"/>
  <c r="AH35" i="2"/>
  <c r="AH34" i="2"/>
  <c r="AH33" i="2"/>
  <c r="AH32" i="2"/>
  <c r="AH31" i="2"/>
  <c r="AH30" i="2"/>
  <c r="AI25" i="2" s="1"/>
  <c r="AH29" i="2"/>
  <c r="AI24" i="2" s="1"/>
  <c r="AH28" i="2"/>
  <c r="AI26" i="2" s="1"/>
  <c r="AH27" i="2"/>
  <c r="AH26" i="2"/>
  <c r="AH25" i="2"/>
  <c r="AT24" i="2"/>
  <c r="AV24" i="2" s="1"/>
  <c r="AH24" i="2"/>
  <c r="AT23" i="2"/>
  <c r="AV23" i="2" s="1"/>
  <c r="AH23" i="2"/>
  <c r="AI22" i="2" s="1"/>
  <c r="AT22" i="2"/>
  <c r="AV22" i="2" s="1"/>
  <c r="AH22" i="2"/>
  <c r="AI21" i="2" s="1"/>
  <c r="AT21" i="2"/>
  <c r="AV21" i="2" s="1"/>
  <c r="AH21" i="2"/>
  <c r="AI20" i="2" s="1"/>
  <c r="AT20" i="2"/>
  <c r="AV20" i="2" s="1"/>
  <c r="AH20" i="2"/>
  <c r="AI23" i="2" s="1"/>
  <c r="AT19" i="2"/>
  <c r="AV19" i="2" s="1"/>
  <c r="AH19" i="2"/>
  <c r="AI18" i="2" s="1"/>
  <c r="AT18" i="2"/>
  <c r="AV18" i="2" s="1"/>
  <c r="AH18" i="2"/>
  <c r="AI17" i="2" s="1"/>
  <c r="AT17" i="2"/>
  <c r="AV17" i="2" s="1"/>
  <c r="AH17" i="2"/>
  <c r="AI16" i="2" s="1"/>
  <c r="AT16" i="2"/>
  <c r="AV16" i="2" s="1"/>
  <c r="AH16" i="2"/>
  <c r="AI15" i="2" s="1"/>
  <c r="AT15" i="2"/>
  <c r="AV15" i="2" s="1"/>
  <c r="AH15" i="2"/>
  <c r="AI14" i="2" s="1"/>
  <c r="AT14" i="2"/>
  <c r="AV14" i="2" s="1"/>
  <c r="AH14" i="2"/>
  <c r="AI13" i="2" s="1"/>
  <c r="AT13" i="2"/>
  <c r="AV13" i="2" s="1"/>
  <c r="AH13" i="2"/>
  <c r="AI12" i="2" s="1"/>
  <c r="AT12" i="2"/>
  <c r="AV12" i="2" s="1"/>
  <c r="AH12" i="2"/>
  <c r="AI11" i="2" s="1"/>
  <c r="AT11" i="2"/>
  <c r="AV11" i="2" s="1"/>
  <c r="AH11" i="2"/>
  <c r="AI10" i="2" s="1"/>
  <c r="AT10" i="2"/>
  <c r="AV10" i="2" s="1"/>
  <c r="AH10" i="2"/>
  <c r="AI9" i="2" s="1"/>
  <c r="AT9" i="2"/>
  <c r="AV9" i="2" s="1"/>
  <c r="AH9" i="2"/>
  <c r="AI19" i="2" s="1"/>
  <c r="AT8" i="2"/>
  <c r="AV8" i="2" s="1"/>
  <c r="AH8" i="2"/>
  <c r="AI8" i="2" s="1"/>
  <c r="AT7" i="2"/>
  <c r="AV7" i="2" s="1"/>
  <c r="AH7" i="2"/>
  <c r="AI7" i="2" s="1"/>
  <c r="AT6" i="2"/>
  <c r="AV6" i="2" s="1"/>
  <c r="AH6" i="2"/>
  <c r="AI6" i="2" s="1"/>
  <c r="AT5" i="2"/>
  <c r="AV5" i="2" s="1"/>
  <c r="AH5" i="2"/>
  <c r="AI5" i="2" s="1"/>
  <c r="AT4" i="2"/>
  <c r="AV4" i="2" s="1"/>
  <c r="AH4" i="2"/>
  <c r="AI3" i="2" s="1"/>
  <c r="AT3" i="2"/>
  <c r="AV3" i="2" s="1"/>
  <c r="AH3" i="2"/>
  <c r="AI2" i="2" s="1"/>
  <c r="AH2" i="2"/>
  <c r="AI4" i="2" s="1"/>
  <c r="E19" i="24" l="1"/>
  <c r="D42" i="26"/>
  <c r="D41" i="26"/>
  <c r="D40" i="26"/>
  <c r="D39" i="26"/>
  <c r="D36" i="26"/>
  <c r="D35" i="26"/>
  <c r="D34" i="26"/>
  <c r="D30" i="26"/>
  <c r="D31" i="26"/>
  <c r="D29" i="26"/>
  <c r="D21" i="26"/>
  <c r="D22" i="26"/>
  <c r="D23" i="26"/>
  <c r="D24" i="26"/>
  <c r="D25" i="26"/>
  <c r="D26" i="26"/>
  <c r="D20" i="26"/>
  <c r="D17" i="26"/>
  <c r="D16" i="26"/>
  <c r="D13" i="26"/>
  <c r="D12" i="26"/>
  <c r="D11" i="26"/>
  <c r="D8" i="26"/>
  <c r="D7" i="26"/>
  <c r="D6" i="26"/>
  <c r="D5" i="26"/>
  <c r="H47" i="16"/>
  <c r="J15" i="14" l="1"/>
  <c r="J14" i="14"/>
  <c r="J13" i="14"/>
  <c r="J11" i="14"/>
  <c r="J10" i="14"/>
  <c r="K22" i="14" l="1"/>
  <c r="K23" i="14"/>
  <c r="K24" i="14"/>
  <c r="K25" i="14"/>
  <c r="K26" i="14"/>
  <c r="K27" i="14"/>
  <c r="K28" i="14"/>
  <c r="K29" i="14"/>
  <c r="K30" i="14"/>
  <c r="K21" i="14"/>
  <c r="F12" i="24" l="1"/>
  <c r="N32" i="14"/>
  <c r="H33" i="16" l="1"/>
  <c r="G11" i="16"/>
  <c r="G6" i="16"/>
  <c r="H43" i="16"/>
  <c r="J7" i="24"/>
  <c r="E41" i="24" s="1"/>
  <c r="J6" i="24"/>
  <c r="J12" i="24"/>
  <c r="J13" i="24"/>
  <c r="I41" i="24" s="1"/>
  <c r="J11" i="24"/>
  <c r="E50" i="24" s="1"/>
  <c r="F13" i="24"/>
  <c r="F11" i="24"/>
  <c r="F7" i="24"/>
  <c r="F6" i="24"/>
  <c r="I50" i="24" l="1"/>
  <c r="G6" i="24"/>
  <c r="E26" i="24" s="1"/>
  <c r="G11" i="24"/>
  <c r="I26" i="24" s="1"/>
  <c r="N16" i="14" l="1"/>
  <c r="N17" i="14" s="1"/>
  <c r="M32" i="14"/>
  <c r="L57" i="14" s="1"/>
  <c r="N57" i="14" s="1"/>
  <c r="J22" i="14"/>
  <c r="J23" i="14"/>
  <c r="J24" i="14"/>
  <c r="J25" i="14"/>
  <c r="J26" i="14"/>
  <c r="J27" i="14"/>
  <c r="J28" i="14"/>
  <c r="J29" i="14"/>
  <c r="J30" i="14"/>
  <c r="J21" i="14"/>
  <c r="L32" i="14"/>
  <c r="F17" i="14"/>
  <c r="M17" i="14"/>
  <c r="H29" i="16"/>
  <c r="G12" i="16"/>
  <c r="G7" i="16"/>
  <c r="F32" i="14"/>
  <c r="L42" i="14" l="1"/>
  <c r="L41" i="14"/>
  <c r="L40" i="14"/>
  <c r="L44" i="14"/>
  <c r="L45" i="14" s="1"/>
  <c r="L58" i="14"/>
  <c r="N58" i="14" s="1"/>
  <c r="N59" i="14" s="1"/>
  <c r="E8" i="36" l="1"/>
  <c r="N60" i="14"/>
  <c r="L49" i="14"/>
  <c r="D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F7BF137D-3B82-4586-B3CA-6C4357DC908B}">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4" authorId="0" shapeId="0" xr:uid="{759A5FB2-CB1D-4B4E-810A-4785309C6A19}">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C4" authorId="1" shapeId="0" xr:uid="{79C67EEC-FD06-47E5-9DA9-CEEF7395D4BB}">
      <text>
        <r>
          <rPr>
            <sz val="9"/>
            <color indexed="81"/>
            <rFont val="Tahoma"/>
            <family val="2"/>
          </rPr>
          <t>Conformément à votre inscription au Registraire des entreprises</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4093CA2C-5049-4C5B-9D9A-7370F391B6F6}">
      <text>
        <r>
          <rPr>
            <sz val="9"/>
            <color rgb="FF000000"/>
            <rFont val="Tahoma"/>
            <family val="2"/>
          </rPr>
          <t xml:space="preserve">L'organisation dispose d'une preuve qu'elle respecte les normes du programme ou de sa démarche en cours, qu'elle doit vous fournir. 
Toutefois, une liste des membres accrédités par AEQ est disponible dans le site internet de l'association: www.aventurequebec.ca
</t>
        </r>
      </text>
    </comment>
    <comment ref="P21" authorId="0" shapeId="0" xr:uid="{BD9B552E-A539-476B-A720-5CA97BA99D83}">
      <text>
        <r>
          <rPr>
            <sz val="9"/>
            <color indexed="81"/>
            <rFont val="Tahoma"/>
            <family val="2"/>
          </rPr>
          <t xml:space="preserve">Le registre des lobbyistes du Québec peut être consulté au : www.carrefourlobby.quebec/accueil.
Advenant le cas où le demandeur serait inscrit au Registre, SVP en informer le MTO.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 ref="B41" authorId="0" shapeId="0" xr:uid="{B45B7B24-3494-4036-A2F7-07B6E746146E}">
      <text>
        <r>
          <rPr>
            <sz val="9"/>
            <color rgb="FF000000"/>
            <rFont val="Tahoma"/>
            <family val="2"/>
          </rPr>
          <t xml:space="preserve">À préciser seulement si votre organisme est en activité durant deux saisons non consécutives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9" authorId="0" shapeId="0" xr:uid="{D5663034-F418-4102-A1B9-39916AEB695D}">
      <text>
        <r>
          <rPr>
            <sz val="9"/>
            <color rgb="FF000000"/>
            <rFont val="Tahoma"/>
            <family val="2"/>
          </rPr>
          <t>Le nombre d'employés peut être validé à l'onglet Emploi et achalandage</t>
        </r>
      </text>
    </comment>
    <comment ref="G40" authorId="0" shapeId="0" xr:uid="{11E4B860-D96C-4C36-ACDF-7B2206543887}">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50"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4" authorId="0" shapeId="0" xr:uid="{BCFA4A55-B389-4BAB-9411-1C1628FC4190}">
      <text>
        <r>
          <rPr>
            <sz val="9"/>
            <color rgb="FF000000"/>
            <rFont val="Tahoma"/>
            <family val="2"/>
          </rPr>
          <t>Le projet répond à combien de priorité</t>
        </r>
        <r>
          <rPr>
            <b/>
            <sz val="9"/>
            <color rgb="FF000000"/>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20" authorId="0" shapeId="0" xr:uid="{B4BDF82C-BB0E-4193-BF49-2B369DA2C42B}">
      <text>
        <r>
          <rPr>
            <b/>
            <sz val="9"/>
            <color indexed="81"/>
            <rFont val="Tahoma"/>
            <family val="2"/>
          </rPr>
          <t>Investissement de l'organisation en argent (ou prêt), dons et commandites en argent de sources privées</t>
        </r>
      </text>
    </comment>
    <comment ref="M20" authorId="0" shapeId="0" xr:uid="{6C145316-FA22-4C3D-8154-8519C3C21FD8}">
      <text>
        <r>
          <rPr>
            <b/>
            <sz val="9"/>
            <color indexed="81"/>
            <rFont val="Tahoma"/>
            <family val="2"/>
          </rPr>
          <t>Fédéral, provincial et entité municipale</t>
        </r>
      </text>
    </comment>
    <comment ref="N20" authorId="0" shapeId="0" xr:uid="{A4450826-1325-4375-917E-6AB2E76610DC}">
      <text>
        <r>
          <rPr>
            <b/>
            <sz val="9"/>
            <color indexed="81"/>
            <rFont val="Tahoma"/>
            <family val="2"/>
          </rPr>
          <t>Fédéral, provincial et entité municipale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 ref="B54"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6" authorId="0" shapeId="0" xr:uid="{810C165A-2407-49A1-8CF6-C4F5DD55301B}">
      <text>
        <r>
          <rPr>
            <sz val="9"/>
            <color rgb="FF000000"/>
            <rFont val="Tahoma"/>
            <family val="2"/>
          </rPr>
          <t xml:space="preserve">
</t>
        </r>
        <r>
          <rPr>
            <sz val="9"/>
            <color rgb="FF000000"/>
            <rFont val="Tahoma"/>
            <family val="2"/>
          </rPr>
          <t>Répondre à la question avec des nombres entiers (le formulaire n'accepte pas les %).</t>
        </r>
      </text>
    </comment>
    <comment ref="B40" authorId="0" shapeId="0" xr:uid="{D3F953A6-A89F-445D-AF2A-3F5648CD081F}">
      <text>
        <r>
          <rPr>
            <sz val="9"/>
            <color rgb="FF000000"/>
            <rFont val="Tahoma"/>
            <family val="2"/>
          </rPr>
          <t xml:space="preserve">
</t>
        </r>
        <r>
          <rPr>
            <sz val="9"/>
            <color rgb="FF000000"/>
            <rFont val="Tahoma"/>
            <family val="2"/>
          </rPr>
          <t>Répondre à la question avec des nombres entiers (le formulaire n'accepte pas les %).</t>
        </r>
      </text>
    </comment>
    <comment ref="C59" authorId="0" shapeId="0" xr:uid="{83EB4D92-15A7-48B2-8FF1-4572C4CFF066}">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b/>
            <sz val="9"/>
            <color rgb="FF000000"/>
            <rFont val="Tahoma"/>
            <family val="2"/>
          </rPr>
          <t xml:space="preserve">
</t>
        </r>
        <r>
          <rPr>
            <b/>
            <sz val="9"/>
            <color rgb="FF000000"/>
            <rFont val="Tahoma"/>
            <family val="2"/>
          </rPr>
          <t xml:space="preserve">Le bénéfice net (ou déficit net) est la différence entre les revenus et les dépenses de l’année tels que présentés aux états des résultats.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D7" authorId="0" shapeId="0" xr:uid="{AF02D11A-73B7-46C1-8F0A-A4A62441AD54}">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t>
        </r>
      </text>
    </comment>
    <comment ref="D9" authorId="0" shapeId="0" xr:uid="{F64D9CA0-BA89-46CE-BD6D-9C781DDA614F}">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List>
</comments>
</file>

<file path=xl/sharedStrings.xml><?xml version="1.0" encoding="utf-8"?>
<sst xmlns="http://schemas.openxmlformats.org/spreadsheetml/2006/main" count="2550" uniqueCount="2268">
  <si>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</si>
  <si>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</si>
  <si>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</si>
  <si>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</si>
  <si>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</si>
  <si>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</si>
  <si>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</si>
  <si>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</si>
  <si>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</si>
  <si>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</si>
  <si>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</si>
  <si>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</si>
  <si>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</si>
  <si>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</si>
  <si>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</si>
  <si>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</si>
  <si>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</si>
  <si>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</si>
  <si>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</si>
  <si>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</si>
  <si>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</si>
  <si>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</si>
  <si>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</si>
  <si>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</si>
  <si>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</si>
  <si>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</si>
  <si>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</si>
  <si>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</si>
  <si>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</si>
  <si>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</si>
  <si>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</si>
  <si>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</si>
  <si>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</si>
  <si>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</si>
  <si>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</si>
  <si>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</si>
  <si>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</si>
  <si>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</si>
  <si>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</si>
  <si>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</si>
  <si>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</si>
  <si>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</si>
  <si>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</si>
  <si>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</si>
  <si>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</si>
  <si>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</si>
  <si>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</si>
  <si>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</si>
  <si>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</si>
  <si>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</si>
  <si>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</si>
  <si>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</si>
  <si>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</si>
  <si>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</si>
  <si>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</si>
  <si>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</si>
  <si>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</si>
  <si>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</si>
  <si>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</si>
  <si>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</si>
  <si>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</si>
  <si>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</si>
  <si>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</si>
  <si>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</si>
  <si>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</si>
  <si>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</si>
  <si>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</si>
  <si>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</si>
  <si>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</si>
  <si>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</si>
  <si>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</si>
  <si>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</si>
  <si>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</si>
  <si>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</si>
  <si>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</si>
  <si>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</si>
  <si>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</si>
  <si>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</si>
  <si>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</si>
  <si>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</si>
  <si>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</si>
  <si>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</si>
  <si>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</si>
  <si>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</si>
  <si>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</si>
  <si>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</si>
  <si>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</si>
  <si>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</si>
  <si>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</si>
  <si>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</si>
  <si>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</si>
  <si>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</si>
  <si>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</si>
  <si>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</si>
  <si>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</si>
  <si>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</si>
  <si>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</si>
  <si>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</si>
  <si>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</si>
  <si>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</si>
  <si>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</si>
  <si>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</si>
  <si>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</si>
  <si>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</si>
  <si>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</si>
  <si>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</si>
  <si>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</si>
  <si>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</si>
  <si>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</si>
  <si>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</si>
  <si>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</si>
  <si>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</si>
  <si>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</si>
  <si>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</si>
  <si>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</si>
  <si>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</si>
  <si>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</si>
  <si>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</si>
  <si>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</si>
  <si>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</si>
  <si>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</si>
  <si>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</si>
  <si>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</si>
  <si>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</si>
  <si>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</si>
  <si>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</si>
  <si>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</si>
  <si>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</si>
  <si>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</si>
  <si>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</si>
  <si>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</si>
  <si>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</si>
  <si>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</si>
  <si>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</si>
  <si>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</si>
  <si>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</si>
  <si>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</si>
  <si>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</si>
  <si>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</si>
  <si>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</si>
  <si>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</si>
  <si>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</si>
  <si>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</si>
  <si>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</si>
  <si>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</si>
  <si>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</si>
  <si>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</si>
  <si>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</si>
  <si>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</si>
  <si>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</si>
  <si>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</si>
  <si>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</si>
  <si>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</si>
  <si>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</si>
  <si>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</si>
  <si>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</si>
  <si>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</si>
  <si>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</si>
  <si>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</si>
  <si>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</si>
  <si>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</si>
  <si>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</si>
  <si>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</si>
  <si>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</si>
  <si>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</si>
  <si>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</si>
  <si>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</si>
  <si>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</si>
  <si>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</si>
  <si>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</si>
  <si>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</si>
  <si>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</si>
  <si>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</si>
  <si>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</si>
  <si>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</si>
  <si>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</si>
  <si>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</si>
  <si>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</si>
  <si>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</si>
  <si>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</si>
  <si>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</si>
  <si>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</si>
  <si>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</si>
  <si>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</si>
  <si>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</si>
  <si>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</si>
  <si>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</si>
  <si>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</si>
  <si>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</si>
  <si>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</si>
  <si>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</si>
  <si>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</si>
  <si>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</si>
  <si>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</si>
  <si>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</si>
  <si>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</si>
  <si>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</si>
  <si>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</si>
  <si>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</si>
  <si>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</si>
  <si>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</si>
  <si>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</si>
  <si>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</si>
  <si>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</si>
  <si>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</si>
  <si>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</si>
  <si>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</si>
  <si>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</si>
  <si>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</si>
  <si>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</si>
  <si>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</si>
  <si>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</si>
  <si>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</si>
  <si>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</si>
  <si>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</si>
  <si>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</si>
  <si>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</si>
  <si>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</si>
  <si>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</si>
  <si>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</si>
  <si>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</si>
  <si>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</si>
  <si>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</si>
  <si>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</si>
  <si>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</si>
  <si>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</si>
  <si>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</si>
  <si>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</si>
  <si>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</si>
  <si>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</si>
  <si>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</si>
  <si>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</si>
  <si>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</si>
  <si>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</si>
  <si>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</si>
  <si>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</si>
  <si>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</si>
  <si>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</si>
  <si>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</si>
  <si>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</si>
  <si>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</si>
  <si>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</si>
  <si>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</si>
  <si>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</si>
  <si>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</si>
  <si>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</si>
  <si>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</si>
  <si>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</si>
  <si>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</si>
  <si>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</si>
  <si>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</si>
  <si>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</si>
  <si>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</si>
  <si>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</si>
  <si>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</si>
  <si>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</si>
  <si>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</si>
  <si>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</si>
  <si>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</si>
  <si>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</si>
  <si>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</si>
  <si>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</si>
  <si>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</si>
  <si>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</si>
  <si>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</si>
  <si>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</si>
  <si>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</si>
  <si>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</si>
  <si>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</si>
  <si>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</si>
  <si>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</si>
  <si>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</si>
  <si>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</si>
  <si>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</si>
  <si>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</si>
  <si>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</si>
  <si>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</si>
  <si>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</si>
  <si>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</si>
  <si>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</si>
  <si>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</si>
  <si>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</si>
  <si>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</si>
  <si>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</si>
  <si>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</si>
  <si>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</si>
  <si>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</si>
  <si>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</si>
  <si>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</si>
  <si>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</si>
  <si>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</si>
  <si>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</si>
  <si>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</si>
  <si>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</si>
  <si>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</si>
  <si>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</si>
  <si>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</si>
  <si>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</si>
  <si>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</si>
  <si>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</si>
  <si>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</si>
  <si>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</si>
  <si>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</si>
  <si>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</si>
  <si>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</si>
  <si>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</si>
  <si>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</si>
  <si>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</si>
  <si>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</si>
  <si>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</si>
  <si>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</si>
  <si>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</si>
  <si>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</si>
  <si>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</si>
  <si>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</si>
  <si>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</si>
  <si>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</si>
  <si>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</si>
  <si>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</si>
  <si>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</si>
  <si>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</si>
  <si>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</si>
  <si>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</si>
  <si>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</si>
  <si>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</si>
  <si>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</si>
  <si>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</si>
  <si>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</si>
  <si>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</si>
  <si>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</si>
  <si>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</si>
  <si>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</si>
  <si>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</si>
  <si>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</si>
  <si>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</si>
  <si>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</si>
  <si>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</si>
  <si>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</si>
  <si>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</si>
  <si>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</si>
  <si>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</si>
  <si>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</si>
  <si>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</si>
  <si>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</si>
  <si>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</si>
  <si>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</si>
  <si>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</si>
  <si>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</si>
  <si>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</si>
  <si>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</si>
  <si>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</si>
  <si>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</si>
  <si>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</si>
  <si>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</si>
  <si>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</si>
  <si>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</si>
  <si>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</si>
  <si>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</si>
  <si>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</si>
  <si>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</si>
  <si>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</si>
  <si>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</si>
  <si>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</si>
  <si>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</si>
  <si>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</si>
  <si>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</si>
  <si>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</si>
  <si>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</si>
  <si>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</si>
  <si>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</si>
  <si>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</si>
  <si>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</si>
  <si>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</si>
  <si>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</si>
  <si>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</si>
  <si>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</si>
  <si>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</si>
  <si>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</si>
  <si>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</si>
  <si>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</si>
  <si>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</si>
  <si>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</si>
  <si>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</si>
  <si>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</si>
  <si>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</si>
  <si>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</si>
  <si>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</si>
  <si>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</si>
  <si>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</si>
  <si>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</si>
  <si>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</si>
  <si>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</si>
  <si>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</si>
  <si>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</si>
  <si>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</si>
  <si>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</si>
  <si>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</si>
  <si>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</si>
  <si>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</si>
  <si>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</si>
  <si>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</si>
  <si>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</si>
  <si>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</si>
  <si>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</si>
  <si>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</si>
  <si>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</si>
  <si>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</si>
  <si>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</si>
  <si>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</si>
  <si>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</si>
  <si>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</si>
  <si>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</si>
  <si>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</si>
  <si>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</si>
  <si>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</si>
  <si>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</si>
  <si>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</si>
  <si>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</si>
  <si>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</si>
  <si>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</si>
  <si>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</si>
  <si>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</si>
  <si>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</si>
  <si>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</si>
  <si>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</si>
  <si>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</si>
  <si>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</si>
  <si>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</si>
  <si>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</si>
  <si>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</si>
  <si>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</si>
  <si>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</si>
  <si>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</si>
  <si>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</si>
  <si>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</si>
  <si>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</si>
  <si>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</si>
  <si>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</si>
  <si>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</si>
  <si>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</si>
  <si>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</si>
  <si>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</si>
  <si>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</si>
  <si>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</si>
  <si>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</si>
  <si>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</si>
  <si>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</si>
  <si>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</si>
  <si>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</si>
  <si>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</si>
  <si>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</si>
  <si>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</si>
  <si>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</si>
  <si>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</si>
  <si>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</si>
  <si>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</si>
  <si>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</si>
  <si>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</si>
  <si>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</si>
  <si>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</si>
  <si>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</si>
  <si>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</si>
  <si>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</si>
  <si>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</si>
  <si>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</si>
  <si>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</si>
  <si>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</si>
  <si>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</si>
  <si>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</si>
  <si>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</si>
  <si>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</si>
  <si>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</si>
  <si>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</si>
  <si>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</si>
  <si>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</si>
  <si>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</si>
  <si>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</si>
  <si>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</si>
  <si>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</si>
  <si>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</si>
  <si>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</si>
  <si>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</si>
  <si>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</si>
  <si>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</si>
  <si>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</si>
  <si>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</si>
  <si>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</si>
  <si>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</si>
  <si>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</si>
  <si>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</si>
  <si>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</si>
  <si>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</si>
  <si>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</si>
  <si>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</si>
  <si>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</si>
  <si>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</si>
  <si>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</si>
  <si>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</si>
  <si>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</si>
  <si>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</si>
  <si>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</si>
  <si>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</si>
  <si>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</si>
  <si>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</si>
  <si>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</si>
  <si>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</si>
  <si>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</si>
  <si>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</si>
  <si>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</si>
  <si>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</si>
  <si>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</si>
  <si>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</si>
  <si>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</si>
  <si>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</si>
  <si>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</si>
  <si>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</si>
  <si>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</si>
  <si>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</si>
  <si>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</si>
  <si>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</si>
  <si>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</si>
  <si>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</si>
  <si>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</si>
  <si>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</si>
  <si>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</si>
  <si>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</si>
  <si>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</si>
  <si>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</si>
  <si>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</si>
  <si>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</si>
  <si>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</si>
  <si>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</si>
  <si>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</si>
  <si>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</si>
  <si>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</si>
  <si>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</si>
  <si>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</si>
  <si>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</si>
  <si>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</si>
  <si>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</si>
  <si>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</si>
  <si>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</si>
  <si>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</si>
  <si>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</si>
  <si>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</si>
  <si>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</si>
  <si>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</si>
  <si>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</si>
  <si>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</si>
  <si>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</si>
  <si>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</si>
  <si>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</si>
  <si>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</si>
  <si>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</si>
  <si>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</si>
  <si>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</si>
  <si>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</si>
  <si>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</si>
  <si>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</si>
  <si>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</si>
  <si>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</si>
  <si>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</si>
  <si>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</si>
  <si>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</si>
  <si>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</si>
  <si>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</si>
  <si>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</si>
  <si>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</si>
  <si>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</si>
  <si>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</si>
  <si>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</si>
  <si>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</si>
  <si>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</si>
  <si>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</si>
  <si>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</si>
  <si>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</si>
  <si>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</si>
  <si>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</si>
  <si>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</si>
  <si>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</si>
  <si>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</si>
  <si>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</si>
  <si>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</si>
  <si>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</si>
  <si>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</si>
  <si>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</si>
  <si>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</si>
  <si>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</si>
  <si>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</si>
  <si>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</si>
  <si>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</si>
  <si>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</si>
  <si>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</si>
  <si>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</si>
  <si>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</si>
  <si>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</si>
  <si>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</si>
  <si>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</si>
  <si>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</si>
  <si>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</si>
  <si>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</si>
  <si>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</si>
  <si>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</si>
  <si>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</si>
  <si>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</si>
  <si>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</si>
  <si>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</si>
  <si>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</si>
  <si>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</si>
  <si>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</si>
  <si>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</si>
  <si>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</si>
  <si>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</si>
  <si>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</si>
  <si>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</si>
  <si>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</si>
  <si>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</si>
  <si>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</si>
  <si>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</si>
  <si>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</si>
  <si>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</si>
  <si>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</si>
  <si>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</si>
  <si>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</si>
  <si>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</si>
  <si>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</si>
  <si>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</si>
  <si>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</si>
  <si>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</si>
  <si>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</si>
  <si>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</si>
  <si>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</si>
  <si>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</si>
  <si>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</si>
  <si>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</si>
  <si>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</si>
  <si>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</si>
  <si>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</si>
  <si>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</si>
  <si>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</si>
  <si>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</si>
  <si>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</si>
  <si>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</si>
  <si>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</si>
  <si>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</si>
  <si>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</si>
  <si>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</si>
  <si>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</si>
  <si>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</si>
  <si>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</si>
  <si>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</si>
  <si>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</si>
  <si>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</si>
  <si>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</si>
  <si>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</si>
  <si>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</si>
  <si>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</si>
  <si>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</si>
  <si>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</si>
  <si>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</si>
  <si>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</si>
  <si>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</si>
  <si>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</si>
  <si>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</si>
  <si>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</si>
  <si>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</si>
  <si>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</si>
  <si>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</si>
  <si>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</si>
  <si>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</si>
  <si>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</si>
  <si>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</si>
  <si>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</si>
  <si>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</si>
  <si>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</si>
  <si>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</si>
  <si>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</si>
  <si>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</si>
  <si>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</si>
  <si>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</si>
  <si>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</si>
  <si>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</si>
  <si>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</si>
  <si>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</si>
  <si>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</si>
  <si>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</si>
  <si>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</si>
  <si>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</si>
  <si>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</si>
  <si>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</si>
  <si>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</si>
  <si>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</si>
  <si>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</si>
  <si>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</si>
  <si>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</si>
  <si>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</si>
  <si>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</si>
  <si>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</si>
  <si>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</si>
  <si>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</si>
  <si>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</si>
  <si>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</si>
  <si>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</si>
  <si>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</si>
  <si>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</si>
  <si>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</si>
  <si>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</si>
  <si>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</si>
  <si>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</si>
  <si>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</si>
  <si>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</si>
  <si>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</si>
  <si>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</si>
  <si>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</si>
  <si>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</si>
  <si>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</si>
  <si>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</si>
  <si>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</si>
  <si>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</si>
  <si>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</si>
  <si>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</si>
  <si>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</si>
  <si>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</si>
  <si>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</si>
  <si>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</si>
  <si>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</si>
  <si>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</si>
  <si>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</si>
  <si>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</si>
  <si>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</si>
  <si>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</si>
  <si>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</si>
  <si>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</si>
  <si>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</si>
  <si>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</si>
  <si>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</si>
  <si>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</si>
  <si>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</si>
  <si>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</si>
  <si>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</si>
  <si>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</si>
  <si>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</si>
  <si>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</si>
  <si>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</si>
  <si>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</si>
  <si>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</si>
  <si>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</si>
  <si>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</si>
  <si>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</si>
  <si>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</si>
  <si>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</si>
  <si>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</si>
  <si>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</si>
  <si>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</si>
  <si>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</si>
  <si>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</si>
  <si>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</si>
  <si>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</si>
  <si>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</si>
  <si>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</si>
  <si>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</si>
  <si>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</si>
  <si>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</si>
  <si>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</si>
  <si>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</si>
  <si>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</si>
  <si>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</si>
  <si>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</si>
  <si>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</si>
  <si>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</si>
  <si>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</si>
  <si>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</si>
  <si>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</si>
  <si>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</si>
  <si>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</si>
  <si>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</si>
  <si>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</si>
  <si>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</si>
  <si>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</si>
  <si>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</si>
  <si>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</si>
  <si>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</si>
  <si>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</si>
  <si>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</si>
  <si>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</si>
  <si>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</si>
  <si>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</si>
  <si>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</si>
  <si>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</si>
  <si>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</si>
  <si>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</si>
  <si>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</si>
  <si>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</si>
  <si>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</si>
  <si>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</si>
  <si>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</si>
  <si>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</si>
  <si>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</si>
  <si>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</si>
  <si>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</si>
  <si>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</si>
  <si>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</si>
  <si>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</si>
  <si>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</si>
  <si>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</si>
  <si>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</si>
  <si>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</si>
  <si>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</si>
  <si>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</si>
  <si>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</si>
  <si>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</si>
  <si>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</si>
  <si>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</si>
  <si>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</si>
  <si>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</si>
  <si>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</si>
  <si>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</si>
  <si>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</si>
  <si>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</si>
  <si>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</si>
  <si>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</si>
  <si>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</si>
  <si>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</si>
  <si>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</si>
  <si>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</si>
  <si>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</si>
  <si>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</si>
  <si>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</si>
  <si>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</si>
  <si>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</si>
  <si>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</si>
  <si>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</si>
  <si>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</si>
  <si>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</si>
  <si>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</si>
  <si>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</si>
  <si>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</si>
  <si>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</si>
  <si>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</si>
  <si>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</si>
  <si>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</si>
  <si>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</si>
  <si>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</si>
  <si>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</si>
  <si>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</si>
  <si>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</si>
  <si>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</si>
  <si>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</si>
  <si>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</si>
  <si>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</si>
  <si>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</si>
  <si>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</si>
  <si>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</si>
  <si>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</si>
  <si>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</si>
  <si>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</si>
  <si>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</si>
  <si>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</si>
  <si>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</si>
  <si>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</si>
  <si>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</si>
  <si>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</si>
  <si>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</si>
  <si>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</si>
  <si>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</si>
  <si>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</si>
  <si>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</si>
  <si>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</si>
  <si>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</si>
  <si>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</si>
  <si>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</si>
  <si>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</si>
  <si>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</si>
  <si>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</si>
  <si>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</si>
  <si>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</si>
  <si>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</si>
  <si>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</si>
  <si>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</si>
  <si>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</si>
  <si>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</si>
  <si>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</si>
  <si>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</si>
  <si>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</si>
  <si>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</si>
  <si>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</si>
  <si>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</si>
  <si>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</si>
  <si>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</si>
  <si>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</si>
  <si>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</si>
  <si>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</si>
  <si>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</si>
  <si>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</si>
  <si>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</si>
  <si>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</si>
  <si>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</si>
  <si>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</si>
  <si>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</si>
  <si>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</si>
  <si>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</si>
  <si>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</si>
  <si>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</si>
  <si>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</si>
  <si>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</si>
  <si>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</si>
  <si>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</si>
  <si>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</si>
  <si>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</si>
  <si>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</si>
  <si>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</si>
  <si>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</si>
  <si>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</si>
  <si>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</si>
  <si>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</si>
  <si>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</si>
  <si>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</si>
  <si>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</si>
  <si>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</si>
  <si>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</si>
  <si>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</si>
  <si>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</si>
  <si>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</si>
  <si>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</si>
  <si>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</si>
  <si>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</si>
  <si>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</si>
  <si>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</si>
  <si>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</si>
  <si>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</si>
  <si>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</si>
  <si>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</si>
  <si>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</si>
  <si>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</si>
  <si>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</si>
  <si>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</si>
  <si>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</si>
  <si>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</si>
  <si>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</si>
  <si>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</si>
  <si>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</si>
  <si>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</si>
  <si>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</si>
  <si>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</si>
  <si>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</si>
  <si>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</si>
  <si>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</si>
  <si>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</si>
  <si>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</si>
  <si>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</si>
  <si>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</si>
  <si>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</si>
  <si>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</si>
  <si>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</si>
  <si>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</si>
  <si>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</si>
  <si>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</si>
  <si>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</si>
  <si>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</si>
  <si>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</si>
  <si>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</si>
  <si>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</si>
  <si>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</si>
  <si>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</si>
  <si>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</si>
  <si>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</si>
  <si>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</si>
  <si>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</si>
  <si>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</si>
  <si>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</si>
  <si>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</si>
  <si>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</si>
  <si>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</si>
  <si>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</si>
  <si>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</si>
  <si>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</si>
  <si>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</si>
  <si>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</si>
  <si>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</si>
  <si>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</si>
  <si>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</si>
  <si>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</si>
  <si>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</si>
  <si>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</si>
  <si>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</si>
  <si>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</si>
  <si>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</si>
  <si>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</si>
  <si>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</si>
  <si>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</si>
  <si>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</si>
  <si>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</si>
  <si>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</si>
  <si>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</si>
  <si>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</si>
  <si>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</si>
  <si>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</si>
  <si>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</si>
  <si>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</si>
  <si>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</si>
  <si>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</si>
  <si>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</si>
  <si>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</si>
  <si>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</si>
  <si>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</si>
  <si>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</si>
  <si>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</si>
  <si>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</si>
  <si>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</si>
  <si>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</si>
  <si>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</si>
  <si>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</si>
  <si>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</si>
  <si>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</si>
  <si>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</si>
  <si>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</si>
  <si>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</si>
  <si>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</si>
  <si>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</si>
  <si>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</si>
  <si>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</si>
  <si>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</si>
  <si>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</si>
  <si>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</si>
  <si>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</si>
  <si>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</si>
  <si>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</si>
  <si>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</si>
  <si>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</si>
  <si>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</si>
  <si>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</si>
  <si>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</si>
  <si>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</si>
  <si>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</si>
  <si>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</si>
  <si>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</si>
  <si>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</si>
  <si>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</si>
  <si>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</si>
  <si>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</si>
  <si>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</si>
  <si>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</si>
  <si>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</si>
  <si>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</si>
  <si>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</si>
  <si>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</si>
  <si>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</si>
  <si>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</si>
  <si>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</si>
  <si>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</si>
  <si>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</si>
  <si>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</si>
  <si>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</si>
  <si>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</si>
  <si>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</si>
  <si>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</si>
  <si>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</si>
  <si>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</si>
  <si>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</si>
  <si>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</si>
  <si>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</si>
  <si>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</si>
  <si>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</si>
  <si>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</si>
  <si>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</si>
  <si>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</si>
  <si>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</si>
  <si>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</si>
  <si>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</si>
  <si>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</si>
  <si>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</si>
  <si>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</si>
  <si>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</si>
  <si>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</si>
  <si>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</si>
  <si>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</si>
  <si>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</si>
  <si>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</si>
  <si>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</si>
  <si>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</si>
  <si>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</si>
  <si>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</si>
  <si>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</si>
  <si>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</si>
  <si>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</si>
  <si>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</si>
  <si>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</si>
  <si>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</si>
  <si>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</si>
  <si>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</si>
  <si>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</si>
  <si>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</si>
  <si>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</si>
  <si>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</si>
  <si>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</si>
  <si>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</si>
  <si>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</si>
  <si>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</si>
  <si>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</si>
  <si>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</si>
  <si>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</si>
  <si>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</si>
  <si>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</si>
  <si>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</si>
  <si>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</si>
  <si>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</si>
  <si>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</si>
  <si>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</si>
  <si>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</si>
  <si>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</si>
  <si>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</si>
  <si>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</si>
  <si>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</si>
  <si>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</si>
  <si>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</si>
  <si>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</si>
  <si>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</si>
  <si>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</si>
  <si>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</si>
  <si>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</si>
  <si>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</si>
  <si>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</si>
  <si>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</si>
  <si>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</si>
  <si>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</si>
  <si>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</si>
  <si>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</si>
  <si>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</si>
  <si>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</si>
  <si>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</si>
  <si>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</si>
  <si>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</si>
  <si>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</si>
  <si>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</si>
  <si>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</si>
  <si>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</si>
  <si>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</si>
  <si>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</si>
  <si>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</si>
  <si>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</si>
  <si>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</si>
  <si>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</si>
  <si>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</si>
  <si>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</si>
  <si>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</si>
  <si>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</si>
  <si>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</si>
  <si>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</si>
  <si>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</si>
  <si>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</si>
  <si>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</si>
  <si>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</si>
  <si>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</si>
  <si>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</si>
  <si>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</si>
  <si>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</si>
  <si>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</si>
  <si>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</si>
  <si>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</si>
  <si>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</si>
  <si>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</si>
  <si>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</si>
  <si>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</si>
  <si>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</si>
  <si>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</si>
  <si>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</si>
  <si>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</si>
  <si>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</si>
  <si>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</si>
  <si>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</si>
  <si>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</si>
  <si>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</si>
  <si>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</si>
  <si>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</si>
  <si>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</si>
  <si>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</si>
  <si>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</si>
  <si>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</si>
  <si>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</si>
  <si>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</si>
  <si>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</si>
  <si>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</si>
  <si>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</si>
  <si>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</si>
  <si>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</si>
  <si>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</si>
  <si>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</si>
  <si>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</si>
  <si>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</si>
  <si>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</si>
  <si>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</si>
  <si>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</si>
  <si>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</si>
  <si>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</si>
  <si>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</si>
  <si>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</si>
  <si>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</si>
  <si>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</si>
  <si>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</si>
  <si>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</si>
  <si>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</si>
  <si>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</si>
  <si>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</si>
  <si>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</si>
  <si>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</si>
  <si>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</si>
  <si>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</si>
  <si>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</si>
  <si>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</si>
  <si>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</si>
  <si>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</si>
  <si>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</si>
  <si>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</si>
  <si>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</si>
  <si>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</si>
  <si>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</si>
  <si>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</si>
  <si>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</si>
  <si>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</si>
  <si>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</si>
  <si>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</si>
  <si>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</si>
  <si>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</si>
  <si>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</si>
  <si>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</si>
  <si>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</si>
  <si>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</si>
  <si>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</si>
  <si>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</si>
  <si>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</si>
  <si>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</si>
  <si>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</si>
  <si>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</si>
  <si>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</si>
  <si>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</si>
  <si>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</si>
  <si>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</si>
  <si>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</si>
  <si>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</si>
  <si>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</si>
  <si>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</si>
  <si>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</si>
  <si>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</si>
  <si>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</si>
  <si>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</si>
  <si>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du</t>
  </si>
  <si>
    <t>au</t>
  </si>
  <si>
    <t>Description du PROJET</t>
  </si>
  <si>
    <t>Localisation géographique du PROJET</t>
  </si>
  <si>
    <t>Si oui, non admissible.</t>
  </si>
  <si>
    <t>MRC</t>
  </si>
  <si>
    <t>Date de réalisation du PROJET</t>
  </si>
  <si>
    <t xml:space="preserve">Documents requis </t>
  </si>
  <si>
    <t>Admissibilité de la demande</t>
  </si>
  <si>
    <t>Documents requis (reddition de compte)</t>
  </si>
  <si>
    <t xml:space="preserve">Locale </t>
  </si>
  <si>
    <t>Régionale</t>
  </si>
  <si>
    <t>Provinciale</t>
  </si>
  <si>
    <t>Hors Québec</t>
  </si>
  <si>
    <t xml:space="preserve">Innovation </t>
  </si>
  <si>
    <t>Innovation 1</t>
  </si>
  <si>
    <t>Innovation 2</t>
  </si>
  <si>
    <t>Commentaires et informations complémentaires</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</si>
  <si>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</si>
  <si>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</si>
  <si>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</si>
  <si>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</si>
  <si>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</si>
  <si>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</si>
  <si>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</si>
  <si>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</si>
  <si>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</si>
  <si>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</si>
  <si>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</si>
  <si>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</si>
  <si>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Sur une base annuelle</t>
  </si>
  <si>
    <t>Total</t>
  </si>
  <si>
    <t>Année de référence</t>
  </si>
  <si>
    <t>Locale (MRC)</t>
  </si>
  <si>
    <t>Régionale touristique</t>
  </si>
  <si>
    <t>États-Unis</t>
  </si>
  <si>
    <t>Billetterie</t>
  </si>
  <si>
    <t>Échantillonnage</t>
  </si>
  <si>
    <t>Sondage</t>
  </si>
  <si>
    <t>Estimation</t>
  </si>
  <si>
    <t xml:space="preserve">Accessible </t>
  </si>
  <si>
    <t>Partiellement accessible</t>
  </si>
  <si>
    <t>Non accessible</t>
  </si>
  <si>
    <t>Étapes de réalisation du projet</t>
  </si>
  <si>
    <t>Ventilation des travaux et des coûts</t>
  </si>
  <si>
    <t>Précisions</t>
  </si>
  <si>
    <t>Coûts</t>
  </si>
  <si>
    <t xml:space="preserve">Ventilation des travaux et des coûts </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</si>
  <si>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</si>
  <si>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</si>
  <si>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</si>
  <si>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</si>
  <si>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</si>
  <si>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</si>
  <si>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</si>
  <si>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</si>
  <si>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</si>
  <si>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Montant demandé EPRTNT</t>
  </si>
  <si>
    <t>EPRTNT</t>
  </si>
  <si>
    <t xml:space="preserve">Aide maximale pour cette catégorie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</si>
  <si>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</si>
  <si>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</si>
  <si>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</si>
  <si>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</si>
  <si>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</si>
  <si>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</si>
  <si>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</si>
  <si>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 xml:space="preserve">3. </t>
  </si>
  <si>
    <t xml:space="preserve">4. </t>
  </si>
  <si>
    <t>5.</t>
  </si>
  <si>
    <t>6.</t>
  </si>
  <si>
    <t>7.</t>
  </si>
  <si>
    <t>Bénéfice net</t>
  </si>
  <si>
    <t>Revenus totaux</t>
  </si>
  <si>
    <t>Actif total</t>
  </si>
  <si>
    <t>Passif total</t>
  </si>
  <si>
    <t>États financiers prévisionnels</t>
  </si>
  <si>
    <t xml:space="preserve">Organisme en opération : </t>
  </si>
  <si>
    <t>OU</t>
  </si>
  <si>
    <t>2.1</t>
  </si>
  <si>
    <t>Conclusion</t>
  </si>
  <si>
    <t>1.</t>
  </si>
  <si>
    <t>2.</t>
  </si>
  <si>
    <t>3.</t>
  </si>
  <si>
    <t xml:space="preserve">Nouvelle tendance </t>
  </si>
  <si>
    <t>8.</t>
  </si>
  <si>
    <t>9.</t>
  </si>
  <si>
    <t>10.</t>
  </si>
  <si>
    <t>11.</t>
  </si>
  <si>
    <t>12.</t>
  </si>
  <si>
    <t>13.</t>
  </si>
  <si>
    <t>14.</t>
  </si>
  <si>
    <t>15.</t>
  </si>
  <si>
    <t>16.</t>
  </si>
  <si>
    <t>17.</t>
  </si>
  <si>
    <t>18.</t>
  </si>
  <si>
    <t>19.</t>
  </si>
  <si>
    <t>Emploi</t>
  </si>
  <si>
    <t>20.</t>
  </si>
  <si>
    <t>21.</t>
  </si>
  <si>
    <t>Achalandage</t>
  </si>
  <si>
    <t>22.</t>
  </si>
  <si>
    <t>23.</t>
  </si>
  <si>
    <t xml:space="preserve">3. Autres priorités régionales </t>
  </si>
  <si>
    <t>Canada</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</si>
  <si>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</si>
  <si>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</si>
  <si>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</si>
  <si>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</si>
  <si>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</si>
  <si>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</si>
  <si>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</si>
  <si>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</si>
  <si>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</si>
  <si>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</si>
  <si>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</si>
  <si>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</si>
  <si>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</si>
  <si>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</si>
  <si>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</si>
  <si>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</si>
  <si>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</si>
  <si>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</si>
  <si>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</si>
  <si>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</si>
  <si>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</si>
  <si>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</si>
  <si>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</si>
  <si>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</si>
  <si>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</si>
  <si>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</si>
  <si>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</si>
  <si>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</si>
  <si>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</si>
  <si>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</si>
  <si>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</si>
  <si>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</si>
  <si>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</si>
  <si>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</si>
  <si>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</si>
  <si>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</si>
  <si>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</si>
  <si>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</si>
  <si>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</si>
  <si>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</si>
  <si>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</si>
  <si>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</si>
  <si>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</si>
  <si>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</si>
  <si>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</si>
  <si>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</si>
  <si>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</si>
  <si>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</si>
  <si>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</si>
  <si>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</si>
  <si>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</si>
  <si>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</si>
  <si>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</si>
  <si>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</si>
  <si>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</si>
  <si>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</si>
  <si>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</si>
  <si>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</si>
  <si>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</si>
  <si>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</si>
  <si>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</si>
  <si>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</si>
  <si>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 xml:space="preserve">Association touristique régionale (ATR)  </t>
  </si>
  <si>
    <t>Instance régionale de développement (MRC/CLD ou autre)</t>
  </si>
  <si>
    <t>Office de tourisme local</t>
  </si>
  <si>
    <t>Autre: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</si>
  <si>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</si>
  <si>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</si>
  <si>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</si>
  <si>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</si>
  <si>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</si>
  <si>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</si>
  <si>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Ministère et organisme gouvernemental</t>
  </si>
  <si>
    <t>Formation du personnel favorisant des pratiques axées sur le développement durable.</t>
  </si>
  <si>
    <t>Tourisme responsable et durable</t>
  </si>
  <si>
    <t>Autres marchés internationaux</t>
  </si>
  <si>
    <t>Commentaires</t>
  </si>
  <si>
    <t>MCC</t>
  </si>
  <si>
    <t>Oui, nous attendons la confirmation</t>
  </si>
  <si>
    <t>Le demandeur est une organisation touristique qui offre un attrait, une activité ou des équipements destinés à une clientèle touristique.</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</si>
  <si>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</si>
  <si>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</si>
  <si>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</si>
  <si>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</si>
  <si>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</si>
  <si>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</si>
  <si>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Revenu total</t>
  </si>
  <si>
    <t xml:space="preserve">Association touristique sectorielle (ATS) </t>
  </si>
  <si>
    <t>Clientèle hors Qc</t>
  </si>
  <si>
    <t>Documents complémentaires optionnels</t>
  </si>
  <si>
    <t>,</t>
  </si>
  <si>
    <t>Diffusion des informations transmises</t>
  </si>
  <si>
    <t xml:space="preserve">
</t>
  </si>
  <si>
    <t>24.</t>
  </si>
  <si>
    <t>25.</t>
  </si>
  <si>
    <t>26.</t>
  </si>
  <si>
    <t>Volume des touristes</t>
  </si>
  <si>
    <t>Reste du Canada</t>
  </si>
  <si>
    <t>Autres pays</t>
  </si>
  <si>
    <t>Sur une base saisonnière</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</si>
  <si>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</si>
  <si>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</si>
  <si>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</si>
  <si>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</si>
  <si>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</si>
  <si>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</si>
  <si>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</si>
  <si>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</si>
  <si>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</si>
  <si>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</si>
  <si>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</si>
  <si>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</si>
  <si>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</si>
  <si>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</si>
  <si>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</si>
  <si>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</si>
  <si>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</si>
  <si>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</si>
  <si>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</si>
  <si>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</si>
  <si>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</si>
  <si>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</si>
  <si>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</si>
  <si>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</si>
  <si>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</si>
  <si>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</si>
  <si>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</si>
  <si>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</si>
  <si>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</si>
  <si>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</si>
  <si>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</si>
  <si>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</si>
  <si>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</si>
  <si>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</si>
  <si>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</si>
  <si>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</si>
  <si>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</si>
  <si>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</si>
  <si>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</si>
  <si>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</si>
  <si>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</si>
  <si>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</si>
  <si>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</si>
  <si>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</si>
  <si>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</si>
  <si>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</si>
  <si>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</si>
  <si>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</si>
  <si>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</si>
  <si>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</si>
  <si>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</si>
  <si>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</si>
  <si>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</si>
  <si>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</si>
  <si>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</si>
  <si>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</si>
  <si>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</si>
  <si>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</si>
  <si>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</si>
  <si>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</si>
  <si>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</si>
  <si>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</si>
  <si>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</si>
  <si>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</si>
  <si>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</si>
  <si>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</si>
  <si>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</si>
  <si>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</si>
  <si>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</si>
  <si>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</si>
  <si>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</si>
  <si>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</si>
  <si>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</si>
  <si>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</si>
  <si>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</si>
  <si>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</si>
  <si>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</si>
  <si>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</si>
  <si>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</si>
  <si>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</si>
  <si>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</si>
  <si>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</si>
  <si>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</si>
  <si>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</si>
  <si>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</si>
  <si>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</si>
  <si>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</si>
  <si>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</si>
  <si>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</si>
  <si>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</si>
  <si>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</si>
  <si>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</si>
  <si>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</si>
  <si>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</si>
  <si>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</si>
  <si>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</si>
  <si>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</si>
  <si>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</si>
  <si>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</si>
  <si>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</si>
  <si>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</si>
  <si>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</si>
  <si>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</si>
  <si>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</si>
  <si>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</si>
  <si>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</si>
  <si>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Avant le projet :</t>
  </si>
  <si>
    <t xml:space="preserve">Après le projet : </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</si>
  <si>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</si>
  <si>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</si>
  <si>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</si>
  <si>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</si>
  <si>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</si>
  <si>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</si>
  <si>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Précisions :</t>
  </si>
  <si>
    <t xml:space="preserve">Le projet présente une ou des innovations liées au développement durable : </t>
  </si>
  <si>
    <t>Comment ces données sur la provenance des visiteurs ont-elles été recueillies?</t>
  </si>
  <si>
    <t xml:space="preserve">La clientèle hors Québec projetée est : </t>
  </si>
  <si>
    <t xml:space="preserve">Tendance principale : </t>
  </si>
  <si>
    <t>Tendance secondaire :</t>
  </si>
  <si>
    <t xml:space="preserve">Le projet constitue un apport significatif au développement de cette tendance priorisée dans la région. </t>
  </si>
  <si>
    <t xml:space="preserve">Commentaires : </t>
  </si>
  <si>
    <t>Est-ce qu’il s’agit d’une cote attribuée par Kéroul?</t>
  </si>
  <si>
    <t>J'accepte.</t>
  </si>
  <si>
    <t xml:space="preserve">Instructions : </t>
  </si>
  <si>
    <t>S. O., organisme en démarrage</t>
  </si>
  <si>
    <t>Oui, le ratio d’endettement de l’année prévisionnelle 3 est inférieur à celui de l’année prévisionnelle 1.</t>
  </si>
  <si>
    <t>Non, le ratio d'endettement de l’année prévisionnelle 3 est supérieur à celui de l’année prévisionnelle 1.</t>
  </si>
  <si>
    <t xml:space="preserve">Le projet présente une ou des innovations liées au développement durable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</si>
  <si>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</si>
  <si>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</si>
  <si>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</si>
  <si>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</si>
  <si>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</si>
  <si>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</si>
  <si>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</si>
  <si>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</si>
  <si>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</si>
  <si>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</si>
  <si>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</si>
  <si>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</si>
  <si>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</si>
  <si>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</si>
  <si>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</si>
  <si>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</si>
  <si>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</si>
  <si>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</si>
  <si>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</si>
  <si>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</si>
  <si>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</si>
  <si>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</si>
  <si>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</si>
  <si>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</si>
  <si>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</si>
  <si>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</si>
  <si>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</si>
  <si>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</si>
  <si>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</si>
  <si>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</si>
  <si>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</si>
  <si>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</si>
  <si>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</si>
  <si>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</si>
  <si>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</si>
  <si>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</si>
  <si>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</si>
  <si>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</si>
  <si>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</si>
  <si>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</si>
  <si>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</si>
  <si>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</si>
  <si>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</si>
  <si>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</si>
  <si>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</si>
  <si>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</si>
  <si>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</si>
  <si>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</si>
  <si>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</si>
  <si>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</si>
  <si>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</si>
  <si>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</si>
  <si>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</si>
  <si>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</si>
  <si>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</si>
  <si>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</si>
  <si>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</si>
  <si>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</si>
  <si>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</si>
  <si>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</si>
  <si>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</si>
  <si>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</si>
  <si>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</si>
  <si>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</si>
  <si>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</si>
  <si>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</si>
  <si>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</si>
  <si>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</si>
  <si>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</si>
  <si>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</si>
  <si>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</si>
  <si>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</si>
  <si>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</si>
  <si>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</si>
  <si>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</si>
  <si>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</si>
  <si>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</si>
  <si>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</si>
  <si>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</si>
  <si>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</si>
  <si>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</si>
  <si>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</si>
  <si>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</si>
  <si>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</si>
  <si>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</si>
  <si>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</si>
  <si>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</si>
  <si>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</si>
  <si>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</si>
  <si>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</si>
  <si>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</si>
  <si>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</si>
  <si>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</si>
  <si>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</si>
  <si>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</si>
  <si>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</si>
  <si>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</si>
  <si>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</si>
  <si>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États financiers prévisionnels sur trois (3) ans de l’organisation à la suite de la réalisation du projet.</t>
  </si>
  <si>
    <t>L’organisation a bénéficié ou bénéficie de l’accompagnement d’un expert ou d’un partenaire dans sa démarche de développement durable.</t>
  </si>
  <si>
    <t xml:space="preserve">Le projet est-il admissible?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</si>
  <si>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</si>
  <si>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</si>
  <si>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</si>
  <si>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Avez-vous pris connaissance de la règle d’adjudication des contrats pour les projets subventionnés et vous engagez-vous à procéder par appel d’offres public pour l’adjudication de contrat de construction de 100 000 $ et plus?</t>
  </si>
  <si>
    <t>Avez-vous vérifié si vous êtes assujetti à la Politique d’intégration des arts à l’architecture (s’applique aux projets de construction de 150 000 $ et plus)?</t>
  </si>
  <si>
    <t>Si votre organisme est un OBL de plus de 100 employés et que vous obtenez une aide financière de 100 000 $ ou plus, vous engagez-vous à implanter un programme d’accès à l’égalité conforme à la Charte des droits et libertés de la personne?</t>
  </si>
  <si>
    <r>
      <t xml:space="preserve">EPRTNT </t>
    </r>
    <r>
      <rPr>
        <sz val="18"/>
        <color theme="3"/>
        <rFont val="Calibri Light (En-têtes)"/>
      </rPr>
      <t>–</t>
    </r>
    <r>
      <rPr>
        <sz val="18"/>
        <color theme="3"/>
        <rFont val="Calibri Light"/>
        <family val="2"/>
        <scheme val="major"/>
      </rPr>
      <t xml:space="preserve"> Attraits, Activités et Équipements</t>
    </r>
  </si>
  <si>
    <r>
      <t xml:space="preserve">Admissibilité du demandeur </t>
    </r>
    <r>
      <rPr>
        <b/>
        <sz val="15"/>
        <color theme="3"/>
        <rFont val="Calibri (Corps)"/>
      </rPr>
      <t>–</t>
    </r>
    <r>
      <rPr>
        <b/>
        <sz val="15"/>
        <color theme="3"/>
        <rFont val="Calibri"/>
        <family val="2"/>
        <scheme val="minor"/>
      </rPr>
      <t xml:space="preserve"> Autoévaluation</t>
    </r>
  </si>
  <si>
    <t>Critères d’admissibilité – catégorie Attraits, activités et équipements</t>
  </si>
  <si>
    <t>Admissibilité du projet – Autoévaluation</t>
  </si>
  <si>
    <t>Le projet répond-il au premier objectif du programme?
1. Stimuler l’économie des régions par : 
– le développement d’une offre touristique attrayante et distinctive;
– la mise en valeur d’une offre touristique innovante;
– le développement de nouveaux créneaux pour les entreprises touristiques.</t>
  </si>
  <si>
    <t>Le projet répond-il au deuxième objectif du programme?
2. Favoriser le développement d’une offre touristique responsable et durable par : 
– l’adoption de pratiques en matière de responsabilités sociales des entreprises touristiques;
– l’intégration de solutions innovantes respectueuses de l’environnement.</t>
  </si>
  <si>
    <r>
      <t xml:space="preserve">Les projets suivants sont </t>
    </r>
    <r>
      <rPr>
        <b/>
        <sz val="11"/>
        <rFont val="Calibri"/>
        <family val="2"/>
        <scheme val="minor"/>
      </rPr>
      <t>non admissibles</t>
    </r>
    <r>
      <rPr>
        <sz val="11"/>
        <rFont val="Calibri"/>
        <family val="2"/>
        <scheme val="minor"/>
      </rPr>
      <t xml:space="preserve"> au programme :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Le projet est-il exclu des secteurs non admissibles au programme?    </t>
    </r>
  </si>
  <si>
    <t xml:space="preserve">Le projet présente-t-il la mise de fonds minimale requise? </t>
  </si>
  <si>
    <t xml:space="preserve">Le cumul des aides gouvernementales demandées est-il respecté?
</t>
  </si>
  <si>
    <t>Le projet ne peut pas être constitué d’une majorité de coûts liés à la mise à niveau, l’entretien ou le remplacement des infrastructures ou équipements existants. 
Est-ce que la demande respecte cette condition?</t>
  </si>
  <si>
    <t>Disposez-vous des documents exigés pour le dépôt de la demande ?</t>
  </si>
  <si>
    <t>Plan d’affaires complet du projet, incluant la liste des autorisations, attestations, certificats ou permis à obtenir en lien avec le projet.</t>
  </si>
  <si>
    <t>Résolution du conseil d’administration (ou l’équivalent) mandatant le signataire de la demande d’aide financière à ce programme et tout document pertinent à la demande.</t>
  </si>
  <si>
    <t>Courriel du ministère de la Culture et des Communications indiquant si le projet est assujetti à la Politique d’intégration des arts à l’architecture et à l’environnement des bâtiments et des sites gouvernementaux et publics.</t>
  </si>
  <si>
    <t>Confirmation des partenaires financiers, si disponible.</t>
  </si>
  <si>
    <t>Si applicable, un certificat ou une certification autochtone permettant de reconnaître le statut autochtone de l’OBL, de l’OBNL ou de la coopérative (cela permet de déterminer le taux d’aide).</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</si>
  <si>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</si>
  <si>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 xml:space="preserve">Dès l’année suivant la fin des travaux, et ce, pour une durée de cinq (5) ans : remettre annuellement au ministère du Tourisme une fiche de retombées touristiques. </t>
  </si>
  <si>
    <t>Vous engagez-vous à produire les documents exigés pour la reddition de compte?</t>
  </si>
  <si>
    <t>EPRTNT – Attraits, Activités et Équipements</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</si>
  <si>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</si>
  <si>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</si>
  <si>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</si>
  <si>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</si>
  <si>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</si>
  <si>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</si>
  <si>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</si>
  <si>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</si>
  <si>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</si>
  <si>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</si>
  <si>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</si>
  <si>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</si>
  <si>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</si>
  <si>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Cette réponse n’affecte pas l’admissibilité du demandeur.</t>
  </si>
  <si>
    <t>Portrait de l’organisation</t>
  </si>
  <si>
    <t>Commentaires et précisions sur l’organisation</t>
  </si>
  <si>
    <t>Période d’ouverture annuelle</t>
  </si>
  <si>
    <t>Historique de l’organisation</t>
  </si>
  <si>
    <t>Est-ce que votre organisation offre des activités de tourisme de nature et d’aventure?</t>
  </si>
  <si>
    <t>Date de création de l’entreprise</t>
  </si>
  <si>
    <t>L’organisation a-t-elle plus de 100 employés?</t>
  </si>
  <si>
    <t>Est-ce que votre organisme offre des services d’hébergement?</t>
  </si>
  <si>
    <t>no d'enregistrement</t>
  </si>
  <si>
    <t xml:space="preserve">Mission de l’organisation </t>
  </si>
  <si>
    <t>Nombre de mois/années en activité</t>
  </si>
  <si>
    <t>ET (s’il y a lieu)</t>
  </si>
  <si>
    <t>L'organisation est-elle admissible à l'EPRTNT?</t>
  </si>
  <si>
    <t>EPRTNT – ANALYSE</t>
  </si>
  <si>
    <t>Admissibilité – Date de réalisation du projet</t>
  </si>
  <si>
    <t>Règles gouvernementales d’attribution</t>
  </si>
  <si>
    <t xml:space="preserve">Commentaires et notes sur le projet : </t>
  </si>
  <si>
    <r>
      <t xml:space="preserve">Adresse du PROJET                  </t>
    </r>
    <r>
      <rPr>
        <sz val="10"/>
        <color theme="3"/>
        <rFont val="Calibri"/>
        <family val="2"/>
        <scheme val="minor"/>
      </rPr>
      <t>Si différente de l’adresse de l’organisme</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</si>
  <si>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</si>
  <si>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Titre du projet :</t>
  </si>
  <si>
    <t>Description du projet :</t>
  </si>
  <si>
    <t>Principal produit ou service touristique ciblé par le projet :</t>
  </si>
  <si>
    <t>Autre, précisez :</t>
  </si>
  <si>
    <t>Le projet correspond-il à la définition des projets admissibles des deux catégorie ci-dessous?
– Les projets de construction, d’agrandissement ou d’amélioration d’une infrastructure touristique;
– Les projets de consolidation, d’implantation, d’expansion ou de modernisation d’un attrait, d’un équipement, d’une activité ou de services touristiques.</t>
  </si>
  <si>
    <t xml:space="preserve">Le projet est-il exclu des secteurs non admissibles au programme?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t>
  </si>
  <si>
    <t>Code postal :</t>
  </si>
  <si>
    <t>Adresse :</t>
  </si>
  <si>
    <t>Région touristique :</t>
  </si>
  <si>
    <t>Région administrative :</t>
  </si>
  <si>
    <t>Circonscription électorale :</t>
  </si>
  <si>
    <t xml:space="preserve">Date de début du projet : </t>
  </si>
  <si>
    <t>Date prévue de fin du projet :</t>
  </si>
  <si>
    <t>L’aide financière demandée est égale ou inférieure à l’aide maximale possible de XX XXX $.</t>
  </si>
  <si>
    <t xml:space="preserve">Le projet présente une majorité de coûts liés à la mise à niveau, l’entretien ou le remplacement des infrastructures ou équipements existants. </t>
  </si>
  <si>
    <t>Avez-vous pris connaissance de la règle d’adjudication des contrats pour les projets subventionnés et vous engagez-vous à procéder par appel d’offres public pour l’adjudication de contrat de construction de 100 000 $ et plus?</t>
  </si>
  <si>
    <t>Avez-vous soumis votre projet au ministère de la Culture et des Communications afin de savoir s’il est assujetti ou non à la Politique d’intégration des arts à l’architecture et à l’environnement des bâtiments et des sites gouvernementaux et publics?</t>
  </si>
  <si>
    <t>Le promoteur a pris connaissance des règles d’adjudication de contrats pour les projets subventionnés et il s'est engagé à les respecter.</t>
  </si>
  <si>
    <t>Le promoteur est assujetti à la Politique d’intégration des arts à l’architecture et a transmis l’information requise avec sa demande.</t>
  </si>
  <si>
    <t>Le promoteur est un OBL de plus de 100 employés et s’il obtient une aide financière de 100 000 $ ou plus, il s’engage à implanter un programme d’accès à l’égalité conforme à la Charte des droits et libertés de la personne.</t>
  </si>
  <si>
    <t xml:space="preserve">Si une aide financière est consentie au projet, les documents suivants seront requis pour obtenir le premier versement : </t>
  </si>
  <si>
    <t>J’ai pris connaissance de ces exigences et notre organisation s’engage à les respecter si une aide financière nous est accordée.</t>
  </si>
  <si>
    <t xml:space="preserve">Le promoteur a transmis l’ensemble des documents obligatoires : </t>
  </si>
  <si>
    <t>Preuve confirmant l’obtention du sceau « Accrédité » ou attesté « Qualité-Sécurité » d’Aventure Écotourisme Québec OU copie d’un échange de courriels prouvant que la démarche visant à l’obtenir a été entreprise.</t>
  </si>
  <si>
    <t>Le promoteur a pris connaissance des documents requis lors de la reddition de compte et, s’il obtient une aide financière, il s'engage à les transmettre.</t>
  </si>
  <si>
    <r>
      <t xml:space="preserve">Le projet bénéficie d’une </t>
    </r>
    <r>
      <rPr>
        <b/>
        <sz val="11"/>
        <rFont val="Calibri"/>
        <family val="2"/>
        <scheme val="minor"/>
      </rPr>
      <t>subvention</t>
    </r>
    <r>
      <rPr>
        <sz val="11"/>
        <rFont val="Calibri"/>
        <family val="2"/>
        <scheme val="minor"/>
      </rPr>
      <t xml:space="preserve"> dans le cadre du PARIT ou du PADAT.</t>
    </r>
  </si>
  <si>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</si>
  <si>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</si>
  <si>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</si>
  <si>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</si>
  <si>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</si>
  <si>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</si>
  <si>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EPRTNT – ANALYSE ATR</t>
  </si>
  <si>
    <t>Politique d’intégration des arts à l’architecture</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</si>
  <si>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</si>
  <si>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</si>
  <si>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</si>
  <si>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</si>
  <si>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</si>
  <si>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</si>
  <si>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</si>
  <si>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</si>
  <si>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</si>
  <si>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</si>
  <si>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 xml:space="preserve">Total des coûts de consctruction, d’infrastructures et d’aménagements : </t>
  </si>
  <si>
    <t>Si la réponse est supérieure à 100 000 $, s’assurer que le promoteur s’est officiellement engagé à procéder à un appel d'offres public.</t>
  </si>
  <si>
    <t>Cumul des aides gouvernementales :</t>
  </si>
  <si>
    <t xml:space="preserve">La demande respecte le cumul d'aide maximal : </t>
  </si>
  <si>
    <t xml:space="preserve">Pertinence du projet – Objectifs du projet </t>
  </si>
  <si>
    <t xml:space="preserve">Innovation – Analyse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</si>
  <si>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</si>
  <si>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</si>
  <si>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</si>
  <si>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</si>
  <si>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 xml:space="preserve">Avez-vous profité des services offerts par l’une des organisations suivantes pour l’élaboration du projet?  </t>
  </si>
  <si>
    <t>Si le projet présente une dimension « interprétation autochtone », est-ce que l’organisation est accompagnée par Tourisme autochtone Québec?</t>
  </si>
  <si>
    <t xml:space="preserve">Le projet permettra-t-il de diversifier l’offre touristique existante dans la région? </t>
  </si>
  <si>
    <t>Le projet permettra-t-il de prolonger la visite et de générer des nuitées?</t>
  </si>
  <si>
    <r>
      <t>Le projet permettra-t-il de prolonger la saison touristique dans la région? 
*</t>
    </r>
    <r>
      <rPr>
        <i/>
        <sz val="11"/>
        <rFont val="Calibri"/>
        <family val="2"/>
        <scheme val="minor"/>
      </rPr>
      <t>Voir l’onglet « Demandeur période d'ouverture avant et après projet ».</t>
    </r>
  </si>
  <si>
    <t xml:space="preserve">Le projet a-t-il été élaboré avec le soutien d’une ATR, d’une ATS ou d’une autre organisation? </t>
  </si>
  <si>
    <t>Nommez les organisations :</t>
  </si>
  <si>
    <t>Précisez les services reçus :</t>
  </si>
  <si>
    <t xml:space="preserve">À quelle échelle le projet se démarquera-t-il de la concurrence et des offres existantes? </t>
  </si>
  <si>
    <t>Dans le secteur d’activité du projet</t>
  </si>
  <si>
    <t xml:space="preserve">Commentaires et précisions :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</si>
  <si>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</si>
  <si>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</si>
  <si>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</si>
  <si>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</si>
  <si>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</si>
  <si>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</si>
  <si>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</si>
  <si>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</si>
  <si>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</si>
  <si>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</si>
  <si>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</si>
  <si>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</si>
  <si>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</si>
  <si>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</si>
  <si>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</si>
  <si>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</si>
  <si>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Taux de la région touristique de XYZ</t>
  </si>
  <si>
    <t>Retombées du projet – Emploi</t>
  </si>
  <si>
    <t xml:space="preserve">Pour les deux dernières années complètes d’activité, indiquez le nombre de personnes qui travaillaient au sein de l’organisation : </t>
  </si>
  <si>
    <t>Le projet permet le maintien ou la création d’emplois de qualité.</t>
  </si>
  <si>
    <t>Nbre à temps complet 
(30 h et plus/semaine)</t>
  </si>
  <si>
    <t>Nbre à temps partiel 
(moins de 30 h/semaine)</t>
  </si>
  <si>
    <t>L’organisation a adopté des pratiques de gestion des ressources humaines socialement responsables.</t>
  </si>
  <si>
    <t xml:space="preserve">Ces pratiques de gestion des ressources humaines socialement responsables sont appuyées par une ou des pièces justificatives. </t>
  </si>
  <si>
    <t xml:space="preserve">Pour les deux années qui suivront la fin du projet, indiquez le nombre de personnes qui travailleront au sein de l’organisation : </t>
  </si>
  <si>
    <r>
      <t xml:space="preserve">L’organisation a-t-elle adopté des pratiques de gestion des ressources humaines socialement responsables? 
</t>
    </r>
    <r>
      <rPr>
        <sz val="11"/>
        <rFont val="Calibri"/>
        <family val="2"/>
        <scheme val="minor"/>
      </rPr>
      <t xml:space="preserve">
**Cochez les énoncés applicables et joignez à votre demande d’aide financière les documents (si disponibles) qui témoignent de l’engagement de l’organisation dans une telle démarche. </t>
    </r>
  </si>
  <si>
    <t>L’organisation a mis en place un processus visant le perfectionnement et la progression des employés dans l'entreprise.</t>
  </si>
  <si>
    <t>L’organisation participe à un programme d’intégration à l’emploi (ex. : personne à mobilité réduite, personnes immigrantes, etc.).</t>
  </si>
  <si>
    <t>L’organisation propose des conditions de travail qui favorisent la conciliation travail-famille (ex. : soutien concret au télétravail).</t>
  </si>
  <si>
    <t>L’organisation a adopté une politique d’égalité entre les sexes.</t>
  </si>
  <si>
    <t>L’organisation dispose d’une politique salariale et d’avantages sociaux concurrentiels.</t>
  </si>
  <si>
    <t>L’organisation dispose d’un plan d’attraction et de rétention de la main-d’œuvre.</t>
  </si>
  <si>
    <t xml:space="preserve">Autre (précisez) : </t>
  </si>
  <si>
    <t>Retombées du projet – Achalandage</t>
  </si>
  <si>
    <t>Retombées du projet – Achalandage – Analyse</t>
  </si>
  <si>
    <t>Pour les deux dernières années complètes d’activité, indiquez le nombre de visiteurs selon leur provenance.</t>
  </si>
  <si>
    <t>Le projet s’adresse à une clientèle (provenance des visiteurs) ciblée par les démarches de promotion touristique de l’ATR.</t>
  </si>
  <si>
    <t>Le plan marketing de l’organisme cible les marchés et les clientèles mentionnés dans le formulaire du demandeur.</t>
  </si>
  <si>
    <t>L’organisation a réalisé une planification marketing ou une étude de marché en lien avec son projet.</t>
  </si>
  <si>
    <t>L’organisation travaille en collaboration avec un ou des acteurs de développement touristique dans ses actions de marketing.</t>
  </si>
  <si>
    <t>L’achalandage projeté est appuyé par des actions de promotion ciblant les marchés visés.</t>
  </si>
  <si>
    <t>L’achalandage projeté est réaliste et respecte la capacité d’accueil de l’organisation pour assurer la qualité de l’expérience touristique du visiteur.</t>
  </si>
  <si>
    <t>Année 2 : Pourcentage de la clientèle hors Québec</t>
  </si>
  <si>
    <t xml:space="preserve">Pour les deux années qui suivront la fin du projet, indiquez le nombre de visiteurs selon leur provenance. </t>
  </si>
  <si>
    <t xml:space="preserve">Expliquez vos projections et les moyens utilisés (si ces documents sont disponibles, joindre aussi votre stratégie marketing et/ou votre étude de marché, ou préciser la section de votre plan d’affaires en lien avec la question) : </t>
  </si>
  <si>
    <t>Quelles sont les principales clientèles visées par le projet?</t>
  </si>
  <si>
    <t xml:space="preserve">Au besoin, précisez : </t>
  </si>
  <si>
    <t xml:space="preserve">L’organisation réalise-t-elle des actions de promotion collective avec : </t>
  </si>
  <si>
    <t xml:space="preserve">une association touristique régionale (ATR)? Précisez : </t>
  </si>
  <si>
    <t xml:space="preserve">une association touristique sectorielle (ATS)? Précisez : </t>
  </si>
  <si>
    <t>l’Alliance de l'industrie touristique du Québec?</t>
  </si>
  <si>
    <t xml:space="preserve">d’autres partenaires touristiques? Précisez : </t>
  </si>
  <si>
    <t>aucune action collective?</t>
  </si>
  <si>
    <t xml:space="preserve">Précisez la nature de ces actions et/ou joindre un document détaillant les actions de promotion collectives relatives au projet. </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</si>
  <si>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</si>
  <si>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</si>
  <si>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</si>
  <si>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</si>
  <si>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</si>
  <si>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</si>
  <si>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</si>
  <si>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</si>
  <si>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</si>
  <si>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</si>
  <si>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</si>
  <si>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</si>
  <si>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</si>
  <si>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</si>
  <si>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</si>
  <si>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</si>
  <si>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</si>
  <si>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</si>
  <si>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</si>
  <si>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</si>
  <si>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</si>
  <si>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</si>
  <si>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</si>
  <si>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</si>
  <si>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</si>
  <si>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</si>
  <si>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</si>
  <si>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</si>
  <si>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</si>
  <si>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</si>
  <si>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</si>
  <si>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</si>
  <si>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</si>
  <si>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</si>
  <si>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</si>
  <si>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</si>
  <si>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</si>
  <si>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t>Impact du projet – Accessibilité</t>
  </si>
  <si>
    <t xml:space="preserve"> Accessibilité – Analyse  </t>
  </si>
  <si>
    <t>Veuillez qualifier l’accessibilité pour les personnes à capacités physiques restreintes dans l’ORGANISATION :</t>
  </si>
  <si>
    <t>La cote d’accessibilité, accessible ou partiellement accessible, est attribuée par Kéroul.</t>
  </si>
  <si>
    <t>L’organisation sera plus accessible et inclusive à la suite de la réalisation du projet.</t>
  </si>
  <si>
    <t>L’organisation a fait preuve d’ingéniosité pour adapter le projet aux personnes à capacités physiques restreintes (selon son domaine d’activité).</t>
  </si>
  <si>
    <t>S. O., organisation en démarrage</t>
  </si>
  <si>
    <t>Oui, il s’agit d’une classification réalisée par Kéroul</t>
  </si>
  <si>
    <t>Non, l’organisation n’a jamais été classifiée par Keroul</t>
  </si>
  <si>
    <t>À la suite de la réalisation du PROJET, quel sera le niveau d’accessibilité pour les personnes à capacités physiques restreintes?</t>
  </si>
  <si>
    <t xml:space="preserve">Si le projet permet d’améliorer l’accessibilité de l’organisation, précisez la démarche et les moyens utilisés à cet effet. </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</si>
  <si>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</si>
  <si>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</si>
  <si>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Analyse de l’échéancier</t>
  </si>
  <si>
    <t xml:space="preserve">Le projet présente-t-il un échéancier réaliste considérant le montage financier, la nature du projet et son ampleur?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</si>
  <si>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</si>
  <si>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</si>
  <si>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</si>
  <si>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</si>
  <si>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</si>
  <si>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</si>
  <si>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</si>
  <si>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</si>
  <si>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Selon le type d’organisation et le nombre d’années que celle-ci est en activité, vérifier que les états financiers antérieurs transmis sont complets : 
– États des résultats pour chaque année;
– Bilan pour chaque année.</t>
  </si>
  <si>
    <t>Vérifier que les états financiers prévisionnels transmis pour trois (3) années sont complets : 
– États des résultats pour chaque année;
– Bilan pour chaque année.</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</si>
  <si>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</si>
  <si>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</si>
  <si>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</si>
  <si>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</si>
  <si>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</si>
  <si>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</si>
  <si>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</si>
  <si>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</si>
  <si>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</si>
  <si>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</si>
  <si>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r>
      <t xml:space="preserve">Ratio d'endettement </t>
    </r>
    <r>
      <rPr>
        <sz val="12"/>
        <rFont val="Calibri"/>
        <family val="2"/>
        <scheme val="minor"/>
      </rPr>
      <t>(passif total/actif total x 100)</t>
    </r>
  </si>
  <si>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</si>
  <si>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</si>
  <si>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</si>
  <si>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</si>
  <si>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</si>
  <si>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</si>
  <si>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</si>
  <si>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</si>
  <si>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</si>
  <si>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</si>
  <si>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</si>
  <si>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</si>
  <si>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</si>
  <si>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</si>
  <si>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</si>
  <si>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</si>
  <si>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</si>
  <si>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</si>
  <si>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</si>
  <si>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</si>
  <si>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</si>
  <si>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</si>
  <si>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</si>
  <si>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</si>
  <si>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</si>
  <si>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Développement durable – Compilation des questions d’analyse pour le développement durable</t>
  </si>
  <si>
    <t>Pertinence du projet – Objectifs</t>
  </si>
  <si>
    <t>Le projet permettra-t-il de prolonger la saison touristique dans la région? 
*Voir onglet demandeur période d’ouverture avant et après projet.</t>
  </si>
  <si>
    <t>Le projet présente une ou des innovations (en développement durable ou autre) qui pourront être partagées ou être mises à profit pour bénéficier à d’autres organisations.</t>
  </si>
  <si>
    <t>L’organisation démontre qu’elle bénéficie de l’appui et de la participation d’acteurs locaux et régionaux dans la réalisation de son projet.</t>
  </si>
  <si>
    <t>l'adoption de pratiques en matière de responsabilité sociale des entreprises touristiques;</t>
  </si>
  <si>
    <t xml:space="preserve">Recommandation de l’ATR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</si>
  <si>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</si>
  <si>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</si>
  <si>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</si>
  <si>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</si>
  <si>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</si>
  <si>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</si>
  <si>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</si>
  <si>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</si>
  <si>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</si>
  <si>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</si>
  <si>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</si>
  <si>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</si>
  <si>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l'intégration de solutions innovantes et respectueuses de l'environnement.</t>
  </si>
  <si>
    <t>Inférieur au taux enregistré par la région touristique</t>
  </si>
  <si>
    <t>Assurer le maintien d’infrastructures ou d’équipements en remplaçant ceux qui sont désuets</t>
  </si>
  <si>
    <t>Supérieur au taux enregistré par la région touristique</t>
  </si>
  <si>
    <t>Innover et répondre de façon créative aux défis, enjeux et nouvelles occasions que présentera le retour à la croissance</t>
  </si>
  <si>
    <t>Couples âgés de 25 à 29 ans</t>
  </si>
  <si>
    <t>Ne s’applique pas, projet de moins de 100 000 $ en coûts de construction</t>
  </si>
  <si>
    <t>Équivalente au taux enregistré par la région touristique</t>
  </si>
  <si>
    <t>Assurer la rentabilité et la pérennité de l’organisation</t>
  </si>
  <si>
    <t>Le projet ne présente aucune mesure écoresponsable</t>
  </si>
  <si>
    <t>Ne s’applique pas, l’organisation est une entité municipale, ou une communauté ou une nation autochtone</t>
  </si>
  <si>
    <t>Diversifier l’offre d’activités de l’organisation</t>
  </si>
  <si>
    <t>Ne s’applique pas, il ne s’agit ni d’un projet de construction ni d’agrandissement de plus de 150 000 $</t>
  </si>
  <si>
    <t>Assurer la compétitivité de l’organisation</t>
  </si>
  <si>
    <t>Améliorer la performance de l’organisation en matière de recrutement, d’attraction et de rétention de la main-d’œuvre</t>
  </si>
  <si>
    <t>Personnes seules âgées de 18 à 24 ans</t>
  </si>
  <si>
    <t>Accélérer la mise en place de pratiques novatrices et durables dans l’organisation</t>
  </si>
  <si>
    <t>Personnes seules âgées de 25 à 29 ans</t>
  </si>
  <si>
    <t>Diminuer la vulnérabilité de l’organisation à la saisonnalité de l’offre ou à la météo</t>
  </si>
  <si>
    <t>Autre mesure écoresponsable (précisez) :</t>
  </si>
  <si>
    <t>Intégrer les nouvelles technologies et accélérer le virage numérique de l’organisation</t>
  </si>
  <si>
    <t xml:space="preserve">Rejoindre de nouvelles clientèles </t>
  </si>
  <si>
    <t>Repenser l’expérience et développer une offre adaptée aux nouveaux besoins des voyageurs (produits et services)</t>
  </si>
  <si>
    <r>
      <t xml:space="preserve">Politique </t>
    </r>
    <r>
      <rPr>
        <sz val="11"/>
        <rFont val="Calibri (Corps)"/>
      </rPr>
      <t>d’</t>
    </r>
    <r>
      <rPr>
        <sz val="11"/>
        <rFont val="Calibri"/>
        <family val="2"/>
        <scheme val="minor"/>
      </rPr>
      <t xml:space="preserve">intégration des arts à </t>
    </r>
    <r>
      <rPr>
        <sz val="11"/>
        <rFont val="Calibri (Corps)"/>
      </rPr>
      <t>l’</t>
    </r>
    <r>
      <rPr>
        <sz val="11"/>
        <rFont val="Calibri"/>
        <family val="2"/>
        <scheme val="minor"/>
      </rPr>
      <t xml:space="preserve">architecture </t>
    </r>
  </si>
  <si>
    <t xml:space="preserve">L’organisation n’a pas adopté de pratiques de gestion des ressources humaines socialement responsables. </t>
  </si>
  <si>
    <t>Le projet répond-il aux projets admissibles de la catégorie Attraits, activités et équipements? 
•	Les projets de construction, d’agrandissement ou d’amélioration d’une infrastructure touristique;
•	Les projets de consolidation, d’implantation, d’expansion ou de modernisation d’un attrait, d’un équipement, d’une activité ou de services touristiques.</t>
  </si>
  <si>
    <t xml:space="preserve">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
</t>
  </si>
  <si>
    <r>
      <t xml:space="preserve">États financiers des deux (2) dernières années et états financiers intérimaires les plus récents de l’organisation. 
Pour les </t>
    </r>
    <r>
      <rPr>
        <b/>
        <sz val="11"/>
        <rFont val="Calibri"/>
        <family val="2"/>
        <scheme val="minor"/>
      </rPr>
      <t>entités municipales et les communautés ou nations autochtones:</t>
    </r>
    <r>
      <rPr>
        <sz val="11"/>
        <rFont val="Calibri"/>
        <family val="2"/>
        <scheme val="minor"/>
      </rPr>
      <t xml:space="preserve"> une résolution dans laquelle elles s’engagent à assumer les coûts d’exploitation pendant cinq (5) ans. 
***Non requis, pour les entreprises en démarrage.</t>
    </r>
  </si>
  <si>
    <t xml:space="preserve">1er versement :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</si>
  <si>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</si>
  <si>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r>
      <rPr>
        <b/>
        <sz val="11"/>
        <rFont val="Calibri"/>
        <family val="2"/>
        <scheme val="minor"/>
      </rPr>
      <t>100 000 $ et + </t>
    </r>
    <r>
      <rPr>
        <sz val="11"/>
        <rFont val="Calibri"/>
        <family val="2"/>
        <scheme val="minor"/>
      </rPr>
      <t>: un rapport audité d’une firme comptable externe, faisant état, des éléments suivants :
- La date de début et la date de fin des travaux;
- Le coût total réel et celui de chaque élément du Projet;
- Les sources de financement du Projet;
- Que tous les coûts du Projet ont été encourus et payés par le Bénéficiaire.</t>
    </r>
  </si>
  <si>
    <t xml:space="preserve">Premier versement: </t>
  </si>
  <si>
    <t xml:space="preserve">Pour une aide financière  de: </t>
  </si>
  <si>
    <t xml:space="preserve">Formulaire rempli format Excel  et signé. </t>
  </si>
  <si>
    <t>Formulaire rempli et signé TRANSMIS EN FORMAT EXCEL.</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</si>
  <si>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</si>
  <si>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r>
      <t xml:space="preserve">États financiers des deux (2) dernières années les plus récents de l’organisation. 
Pour les </t>
    </r>
    <r>
      <rPr>
        <b/>
        <sz val="11"/>
        <rFont val="Calibri"/>
        <family val="2"/>
        <scheme val="minor"/>
      </rPr>
      <t>entités municipales et les communautés ou nations autochtones:</t>
    </r>
    <r>
      <rPr>
        <sz val="11"/>
        <rFont val="Calibri"/>
        <family val="2"/>
        <scheme val="minor"/>
      </rPr>
      <t xml:space="preserve"> une résolution dans laquelle elles s’engagent à assumer les coûts d’exploitation pendant cinq (5) ans. 
***Non requis, pour les entreprises en démarrage.</t>
    </r>
  </si>
  <si>
    <t xml:space="preserve">Autre (précisez): </t>
  </si>
  <si>
    <r>
      <t xml:space="preserve">Deuxième versement: 
</t>
    </r>
    <r>
      <rPr>
        <sz val="11"/>
        <rFont val="Calibri"/>
        <family val="2"/>
        <scheme val="minor"/>
      </rPr>
      <t>Si une aide financière est consentie au projet, les documents suivants seront requis pour obtenir le dernier versement à la fin du projet :</t>
    </r>
    <r>
      <rPr>
        <b/>
        <sz val="11"/>
        <rFont val="Calibri"/>
        <family val="2"/>
        <scheme val="minor"/>
      </rPr>
      <t xml:space="preserve"> </t>
    </r>
  </si>
  <si>
    <r>
      <t xml:space="preserve">Fiche de retombées touristiques (5 ans):
</t>
    </r>
    <r>
      <rPr>
        <b/>
        <sz val="11"/>
        <rFont val="Calibri"/>
        <family val="2"/>
        <scheme val="minor"/>
      </rPr>
      <t xml:space="preserve">
</t>
    </r>
    <r>
      <rPr>
        <sz val="11"/>
        <rFont val="Calibri"/>
        <family val="2"/>
        <scheme val="minor"/>
      </rPr>
      <t>Si une aide financière est consentie au projet, une fiche de retombées touristiques devra être transmise au ministère du Tourisme, un (1) an après la date de fin du projet, et ce, pendant cinq (5) ans.</t>
    </r>
  </si>
  <si>
    <t>Selon le statut juridique de l'entreprise</t>
  </si>
  <si>
    <t>CodeCircElect</t>
  </si>
  <si>
    <t>NomCircElect</t>
  </si>
  <si>
    <t>579</t>
  </si>
  <si>
    <t>Abitibi-Est</t>
  </si>
  <si>
    <t>573</t>
  </si>
  <si>
    <t>Abitibi-Ouest</t>
  </si>
  <si>
    <t>437</t>
  </si>
  <si>
    <t>Acadie</t>
  </si>
  <si>
    <t>373</t>
  </si>
  <si>
    <t>Anjou-Louis-Riel</t>
  </si>
  <si>
    <t>535</t>
  </si>
  <si>
    <t>Argenteuil</t>
  </si>
  <si>
    <t>323</t>
  </si>
  <si>
    <t>Arthabaska</t>
  </si>
  <si>
    <t>309</t>
  </si>
  <si>
    <t>Beauce-Nord</t>
  </si>
  <si>
    <t>293</t>
  </si>
  <si>
    <t>Beauce-Sud</t>
  </si>
  <si>
    <t>153</t>
  </si>
  <si>
    <t>303</t>
  </si>
  <si>
    <t>Bellechasse</t>
  </si>
  <si>
    <t>353</t>
  </si>
  <si>
    <t>Berthier</t>
  </si>
  <si>
    <t>525</t>
  </si>
  <si>
    <t>Bertrand</t>
  </si>
  <si>
    <t>473</t>
  </si>
  <si>
    <t>713</t>
  </si>
  <si>
    <t>243</t>
  </si>
  <si>
    <t>Borduas</t>
  </si>
  <si>
    <t>431</t>
  </si>
  <si>
    <t>Bourassa-Sauvé</t>
  </si>
  <si>
    <t>377</t>
  </si>
  <si>
    <t>Bourget</t>
  </si>
  <si>
    <t>129</t>
  </si>
  <si>
    <t>Brome-Missisquoi</t>
  </si>
  <si>
    <t>193</t>
  </si>
  <si>
    <t>593</t>
  </si>
  <si>
    <t>559</t>
  </si>
  <si>
    <t>Chapleau</t>
  </si>
  <si>
    <t>619</t>
  </si>
  <si>
    <t>Charlesbourg</t>
  </si>
  <si>
    <t>679</t>
  </si>
  <si>
    <t>Charlevoix-Côte-de-Beaupré</t>
  </si>
  <si>
    <t>173</t>
  </si>
  <si>
    <t>613</t>
  </si>
  <si>
    <t>Chauveau</t>
  </si>
  <si>
    <t>763</t>
  </si>
  <si>
    <t>Chicoutimi</t>
  </si>
  <si>
    <t>441</t>
  </si>
  <si>
    <t>Chomedey</t>
  </si>
  <si>
    <t>659</t>
  </si>
  <si>
    <t>Chutes-de-la-Chaudière</t>
  </si>
  <si>
    <t>683</t>
  </si>
  <si>
    <t>Côte-du-Sud</t>
  </si>
  <si>
    <t>433</t>
  </si>
  <si>
    <t>Crémazie</t>
  </si>
  <si>
    <t>403</t>
  </si>
  <si>
    <t>D'Arcy-McGee</t>
  </si>
  <si>
    <t>483</t>
  </si>
  <si>
    <t>273</t>
  </si>
  <si>
    <t>Drummond-Bois-Francs</t>
  </si>
  <si>
    <t>759</t>
  </si>
  <si>
    <t>Dubuc</t>
  </si>
  <si>
    <t>745</t>
  </si>
  <si>
    <t>443</t>
  </si>
  <si>
    <t>Fabre</t>
  </si>
  <si>
    <t>731</t>
  </si>
  <si>
    <t>557</t>
  </si>
  <si>
    <t>381</t>
  </si>
  <si>
    <t>Gouin</t>
  </si>
  <si>
    <t>133</t>
  </si>
  <si>
    <t>481</t>
  </si>
  <si>
    <t>Groulx</t>
  </si>
  <si>
    <t>387</t>
  </si>
  <si>
    <t>Hochelaga-Maisonneuve</t>
  </si>
  <si>
    <t>561</t>
  </si>
  <si>
    <t>Hull</t>
  </si>
  <si>
    <t>149</t>
  </si>
  <si>
    <t>143</t>
  </si>
  <si>
    <t>Iberville</t>
  </si>
  <si>
    <t>733</t>
  </si>
  <si>
    <t>409</t>
  </si>
  <si>
    <t>Jacques-Cartier</t>
  </si>
  <si>
    <t>623</t>
  </si>
  <si>
    <t>Jean-Lesage</t>
  </si>
  <si>
    <t>429</t>
  </si>
  <si>
    <t>Jeanne-Mance-Viger</t>
  </si>
  <si>
    <t>643</t>
  </si>
  <si>
    <t>Jean-Talon</t>
  </si>
  <si>
    <t>269</t>
  </si>
  <si>
    <t>Johnson</t>
  </si>
  <si>
    <t>361</t>
  </si>
  <si>
    <t>773</t>
  </si>
  <si>
    <t>Jonquière</t>
  </si>
  <si>
    <t>603</t>
  </si>
  <si>
    <t>La Peltrie</t>
  </si>
  <si>
    <t>203</t>
  </si>
  <si>
    <t>La Pinière</t>
  </si>
  <si>
    <t>183</t>
  </si>
  <si>
    <t>545</t>
  </si>
  <si>
    <t>779</t>
  </si>
  <si>
    <t>Lac-Saint-Jean</t>
  </si>
  <si>
    <t>371</t>
  </si>
  <si>
    <t>LaFontaine</t>
  </si>
  <si>
    <t>209</t>
  </si>
  <si>
    <t>Laporte</t>
  </si>
  <si>
    <t>363</t>
  </si>
  <si>
    <t>L'Assomption</t>
  </si>
  <si>
    <t>423</t>
  </si>
  <si>
    <t>Laurier-Dorion</t>
  </si>
  <si>
    <t>439</t>
  </si>
  <si>
    <t>Laval-des-Rapides</t>
  </si>
  <si>
    <t>583</t>
  </si>
  <si>
    <t>Laviolette</t>
  </si>
  <si>
    <t>663</t>
  </si>
  <si>
    <t>289</t>
  </si>
  <si>
    <t>Lotbinière-Frontenac</t>
  </si>
  <si>
    <t>653</t>
  </si>
  <si>
    <t>Louis-Hébert</t>
  </si>
  <si>
    <t>399</t>
  </si>
  <si>
    <t>Marguerite-Bourgeoys</t>
  </si>
  <si>
    <t>213</t>
  </si>
  <si>
    <t>Marie-Victorin</t>
  </si>
  <si>
    <t>407</t>
  </si>
  <si>
    <t>Marquette</t>
  </si>
  <si>
    <t>349</t>
  </si>
  <si>
    <t>465</t>
  </si>
  <si>
    <t>Masson</t>
  </si>
  <si>
    <t>711</t>
  </si>
  <si>
    <t>Matane-Matapédia</t>
  </si>
  <si>
    <t>103</t>
  </si>
  <si>
    <t>Mégantic</t>
  </si>
  <si>
    <t>383</t>
  </si>
  <si>
    <t>451</t>
  </si>
  <si>
    <t>Mille-Îles</t>
  </si>
  <si>
    <t>495</t>
  </si>
  <si>
    <t>233</t>
  </si>
  <si>
    <t>Montarville</t>
  </si>
  <si>
    <t>673</t>
  </si>
  <si>
    <t>Montmorency</t>
  </si>
  <si>
    <t>419</t>
  </si>
  <si>
    <t>411</t>
  </si>
  <si>
    <t>Nelligan</t>
  </si>
  <si>
    <t>329</t>
  </si>
  <si>
    <t>Nicolet-Bécancour</t>
  </si>
  <si>
    <t>401</t>
  </si>
  <si>
    <t>Notre-Dame-de-Grâce</t>
  </si>
  <si>
    <t>123</t>
  </si>
  <si>
    <t>421</t>
  </si>
  <si>
    <t>Outremont</t>
  </si>
  <si>
    <t>553</t>
  </si>
  <si>
    <t>Papineau</t>
  </si>
  <si>
    <t>369</t>
  </si>
  <si>
    <t>Pointe-aux-Trembles</t>
  </si>
  <si>
    <t>563</t>
  </si>
  <si>
    <t>599</t>
  </si>
  <si>
    <t>753</t>
  </si>
  <si>
    <t>René-Lévesque</t>
  </si>
  <si>
    <t>367</t>
  </si>
  <si>
    <t>253</t>
  </si>
  <si>
    <t>283</t>
  </si>
  <si>
    <t>703</t>
  </si>
  <si>
    <t>699</t>
  </si>
  <si>
    <t>Rivière-du-Loup-Témiscouata</t>
  </si>
  <si>
    <t>413</t>
  </si>
  <si>
    <t>Robert-Baldwin</t>
  </si>
  <si>
    <t>783</t>
  </si>
  <si>
    <t>379</t>
  </si>
  <si>
    <t>Rosemont</t>
  </si>
  <si>
    <t>515</t>
  </si>
  <si>
    <t>Rousseau</t>
  </si>
  <si>
    <t>567</t>
  </si>
  <si>
    <t>Rouyn-Noranda-Témiscamingue</t>
  </si>
  <si>
    <t>389</t>
  </si>
  <si>
    <t>Sainte-Marie-Saint-Jacques</t>
  </si>
  <si>
    <t>447</t>
  </si>
  <si>
    <t>Sainte-Rose</t>
  </si>
  <si>
    <t>111</t>
  </si>
  <si>
    <t>Saint-François</t>
  </si>
  <si>
    <t>393</t>
  </si>
  <si>
    <t>Saint-Henri-Sainte-Anne</t>
  </si>
  <si>
    <t>263</t>
  </si>
  <si>
    <t>189</t>
  </si>
  <si>
    <t>Saint-Jean</t>
  </si>
  <si>
    <t>505</t>
  </si>
  <si>
    <t>417</t>
  </si>
  <si>
    <t>Saint-Laurent</t>
  </si>
  <si>
    <t>343</t>
  </si>
  <si>
    <t>177</t>
  </si>
  <si>
    <t>Sanguinet</t>
  </si>
  <si>
    <t>113</t>
  </si>
  <si>
    <t>163</t>
  </si>
  <si>
    <t>Soulanges</t>
  </si>
  <si>
    <t>223</t>
  </si>
  <si>
    <t>Taillon</t>
  </si>
  <si>
    <t>633</t>
  </si>
  <si>
    <t>453</t>
  </si>
  <si>
    <t>333</t>
  </si>
  <si>
    <t>793</t>
  </si>
  <si>
    <t>Ungava</t>
  </si>
  <si>
    <t>229</t>
  </si>
  <si>
    <t>Vachon</t>
  </si>
  <si>
    <t>639</t>
  </si>
  <si>
    <t>Vanier-Les Rivières</t>
  </si>
  <si>
    <t>169</t>
  </si>
  <si>
    <t>Vaudreuil</t>
  </si>
  <si>
    <t>249</t>
  </si>
  <si>
    <t>397</t>
  </si>
  <si>
    <t>Verdun</t>
  </si>
  <si>
    <t>427</t>
  </si>
  <si>
    <t>Viau</t>
  </si>
  <si>
    <t>449</t>
  </si>
  <si>
    <t>Vimont</t>
  </si>
  <si>
    <t>391</t>
  </si>
  <si>
    <t>Westmount-Saint-Louis</t>
  </si>
  <si>
    <t>Titre du projet</t>
  </si>
  <si>
    <t>Coût total du projet</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</si>
  <si>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le bouton droit de la souris et l'option copier). Dans le document excel de compilation des projets, sélectionner les 5 cases souhaitées, utiliser le bouton droit de la souris pour coller l'information (Voir image ci-contre).</t>
    </r>
  </si>
  <si>
    <r>
      <t xml:space="preserve">2e versement à la fin des travaux, si l'aide financière est : 
</t>
    </r>
    <r>
      <rPr>
        <b/>
        <sz val="11"/>
        <rFont val="Calibri"/>
        <family val="2"/>
        <scheme val="minor"/>
      </rPr>
      <t xml:space="preserve">
100 000 $ et + :</t>
    </r>
    <r>
      <rPr>
        <sz val="11"/>
        <rFont val="Calibri"/>
        <family val="2"/>
        <scheme val="minor"/>
      </rPr>
      <t xml:space="preserve"> un rapport audité d’une firme comptable externe, faisant état, des éléments suivants :
- La date de début et la date de fin des travaux;
- Le coût total réel et celui de chaque élément du Projet;
- Les sources de financement du Projet;
- Que tous les coûts du Projet ont été encourus et payés par le Bénéficiaire.
5</t>
    </r>
    <r>
      <rPr>
        <b/>
        <sz val="11"/>
        <rFont val="Calibri"/>
        <family val="2"/>
        <scheme val="minor"/>
      </rPr>
      <t xml:space="preserve">0 000 $ à 99 999 $ : </t>
    </r>
    <r>
      <rPr>
        <sz val="11"/>
        <rFont val="Calibri"/>
        <family val="2"/>
        <scheme val="minor"/>
      </rPr>
      <t xml:space="preserve">un rapport de mission d'examen signé par -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
</t>
    </r>
    <r>
      <rPr>
        <b/>
        <sz val="11"/>
        <rFont val="Calibri"/>
        <family val="2"/>
        <scheme val="minor"/>
      </rPr>
      <t xml:space="preserve">49 999 $ et moins : </t>
    </r>
    <r>
      <rPr>
        <sz val="11"/>
        <rFont val="Calibri"/>
        <family val="2"/>
        <scheme val="minor"/>
      </rPr>
      <t xml:space="preserve">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
</t>
    </r>
  </si>
  <si>
    <r>
      <rPr>
        <b/>
        <sz val="11"/>
        <rFont val="Calibri"/>
        <family val="2"/>
        <scheme val="minor"/>
      </rPr>
      <t>50 000 $ à 99 999 $</t>
    </r>
    <r>
      <rPr>
        <sz val="11"/>
        <rFont val="Calibri"/>
        <family val="2"/>
        <scheme val="minor"/>
      </rPr>
      <t xml:space="preserve"> : un rapport de mission d'examen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
</t>
    </r>
  </si>
  <si>
    <r>
      <rPr>
        <b/>
        <sz val="11"/>
        <rFont val="Calibri"/>
        <family val="2"/>
        <scheme val="minor"/>
      </rPr>
      <t xml:space="preserve">49 999 $ et moins : </t>
    </r>
    <r>
      <rPr>
        <sz val="11"/>
        <rFont val="Calibri"/>
        <family val="2"/>
        <scheme val="minor"/>
      </rPr>
      <t xml:space="preserve"> 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t>
    </r>
  </si>
  <si>
    <t>l’ATR Tourisme Montréal,</t>
  </si>
  <si>
    <t>EPRTNT@mtl.org</t>
  </si>
  <si>
    <t>Non applicable</t>
  </si>
  <si>
    <t xml:space="preserve">Priorisation des dossiers </t>
  </si>
  <si>
    <t>Les projets visant la diversification de l’offre touristique sur 4 saisons et appuyant la consolidation d’une offre touristique hivernale montréalaise forte.</t>
  </si>
  <si>
    <t>Pour les entreprises de tourisme d’aventure, une confirmation qu'elles respectent les normes du programme « Qualité-Sécurité » d’Aventure Écotourisme Québec, avoir amorcé une démarche pour se conformer aux normes de ce programme OU s'engager à entreprendre une telle a démarche.</t>
  </si>
  <si>
    <r>
      <rPr>
        <sz val="11"/>
        <rFont val="Calibri"/>
        <family val="2"/>
        <scheme val="minor"/>
      </rPr>
      <t xml:space="preserve">Si votre organisation œuvre dans le secteur du tourisme de nature et d’aventure, respecte-t-elle les </t>
    </r>
    <r>
      <rPr>
        <u/>
        <sz val="11"/>
        <color theme="10"/>
        <rFont val="Calibri"/>
        <family val="2"/>
        <scheme val="minor"/>
      </rPr>
      <t xml:space="preserve"> normes du programme « Qualité-sécurité » d’Aventure Écotourisme Québec, </t>
    </r>
    <r>
      <rPr>
        <sz val="11"/>
        <rFont val="Calibri"/>
        <family val="2"/>
        <scheme val="minor"/>
      </rPr>
      <t>ou a-t-elle amorcé une démarche pour s'y conformer, ou s’engage-t-elle à entreprendre une telle démarche?</t>
    </r>
  </si>
  <si>
    <t>Les organisations admissibles à l'EPRTNT sont les suivantes: 
- Les entreprises touristiques suivantes : 
     o	Les organismes à but lucratif (OBL),
     o	Les organismes à but non lucratif (OBNL),
     o	Les coopératives.
- Les entités municipales ;
- Les communautés et les nations autochtones reconnues par l’Assemblée nationale ainsi que les organismes et entreprises touristiques autochtones;
- Tout regroupement de ces clientèles.
Votre organisation est-elle admissible à l'EPRTNT?</t>
  </si>
  <si>
    <t>Si oui, l'organisme respecte-t-il les normes du programme « Qualité-Sécurité » d'Aventure Écotourisme Québec?</t>
  </si>
  <si>
    <t>Oui, respecte les normes</t>
  </si>
  <si>
    <t>Désire se conformer</t>
  </si>
  <si>
    <t>N'est pas assujetti</t>
  </si>
  <si>
    <t>l’Association touristique régionale (ATR) de Montréal</t>
  </si>
  <si>
    <t xml:space="preserve">Si le demandeur exploite une organisation dans le secteur du tourisme de nature et d’aventure, il doit démontrer qu'il respecte les normes du programme « Qualité-sécurité » d'Aventure Écotourisme Québec, ou qu'il a entrepris une démarche pour s'y conformer. </t>
  </si>
  <si>
    <t xml:space="preserve">Le demandeur est-il inscrit au Registre des lobbyistes ? 
</t>
  </si>
  <si>
    <t>Pour l'appel de projets, la priorité d’analyse est accordée aux projets :</t>
  </si>
  <si>
    <t xml:space="preserve">Nom du promoteur : </t>
  </si>
  <si>
    <t xml:space="preserve">Montant  demandé : </t>
  </si>
  <si>
    <t>Nom de l'entreprise</t>
  </si>
  <si>
    <t>Description sommaire du projet</t>
  </si>
  <si>
    <t>Aide totale accordée</t>
  </si>
  <si>
    <t xml:space="preserve">Les projets visant la diversification de l’offre touristique sur 4 saisons et appuyant la consolidation d’une offre touristique hivernale montréalaise forte. </t>
  </si>
  <si>
    <t>La fin du projet est prévue au plus tard en janvier 2027</t>
  </si>
  <si>
    <t>Le projet pourra-t-il être réalisé au plus tard en janvier 2027?</t>
  </si>
  <si>
    <t xml:space="preserve">Date de fin du projet : </t>
  </si>
  <si>
    <t xml:space="preserve">Maquette du projet (avant/après si applicable) : </t>
  </si>
  <si>
    <t xml:space="preserve">Le projet se terminera-t-il au plus tard en janvier 2027? </t>
  </si>
  <si>
    <t>Formulaire d'intention de dépôt sur Forms.</t>
  </si>
  <si>
    <t>Le projet présente-t-il un coût admissible minimum de 100 000 $?</t>
  </si>
  <si>
    <r>
      <t xml:space="preserve">Le projet présente un coût minimum admissible de </t>
    </r>
    <r>
      <rPr>
        <u/>
        <sz val="11"/>
        <rFont val="Calibri"/>
        <family val="2"/>
        <scheme val="minor"/>
      </rPr>
      <t>100 000 $</t>
    </r>
    <r>
      <rPr>
        <sz val="11"/>
        <rFont val="Calibri"/>
        <family val="2"/>
        <scheme val="minor"/>
      </rPr>
      <t>.</t>
    </r>
  </si>
  <si>
    <t xml:space="preserve">Budget total du projet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</si>
</sst>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164" formatCode="_(&quot;$&quot;* #,##0.00_);_(&quot;$&quot;* \(#,##0.00\);_(&quot;$&quot;* &quot;-&quot;??_);_(@_)"/>
    <numFmt numFmtId="165" formatCode="_(* #,##0.00_);_(* \(#,##0.00\);_(* &quot;-&quot;??_);_(@_)"/>
    <numFmt numFmtId="166" formatCode="0#&quot; &quot;##&quot; &quot;##&quot; &quot;##&quot; &quot;##"/>
    <numFmt numFmtId="167" formatCode="_ * #,##0_)\ &quot;$&quot;_ ;_ * \(#,##0\)\ &quot;$&quot;_ ;_ * &quot;-&quot;??_)\ &quot;$&quot;_ ;_ @_ "/>
    <numFmt numFmtId="168" formatCode="yyyy/mm/dd;@"/>
    <numFmt numFmtId="169" formatCode="[&gt;=10000000000]#\-###\-###\-###;[&gt;=10000000]\(###\)&quot; &quot;###\-####;000\-0000"/>
    <numFmt numFmtId="170" formatCode="0.0"/>
    <numFmt numFmtId="171" formatCode="_ * #,##0_)\ [$$-C0C]_ ;_ * \(#,##0\)\ [$$-C0C]_ ;_ * &quot;-&quot;??_)\ [$$-C0C]_ ;_ @_ "/>
    <numFmt numFmtId="172" formatCode="_ * #,##0.00_)\ [$$-C0C]_ ;_ * \(#,##0.00\)\ [$$-C0C]_ ;_ * &quot;-&quot;??_)\ [$$-C0C]_ ;_ @_ "/>
  </numFmts>
  <fonts count="4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sz val="18"/>
      <color theme="3"/>
      <name val="Calibri Light (En-têtes)"/>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u/>
      <sz val="11"/>
      <color theme="4"/>
      <name val="Calibri"/>
      <family val="2"/>
      <scheme val="minor"/>
    </font>
    <font>
      <b/>
      <sz val="16"/>
      <name val="Calibri"/>
      <family val="2"/>
      <scheme val="minor"/>
    </font>
    <font>
      <sz val="11"/>
      <name val="Calibri (Corps)"/>
    </font>
    <font>
      <sz val="10"/>
      <color theme="1"/>
      <name val="Calibri"/>
      <family val="2"/>
      <scheme val="minor"/>
    </font>
    <font>
      <sz val="11"/>
      <color theme="2" tint="-9.9978637043366805E-2"/>
      <name val="Calibri"/>
      <family val="2"/>
      <scheme val="minor"/>
    </font>
    <font>
      <sz val="11"/>
      <color theme="1"/>
      <name val="Arial Narrow"/>
      <family val="2"/>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10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style="thin">
        <color auto="1"/>
      </left>
      <right/>
      <top/>
      <bottom style="thin">
        <color auto="1"/>
      </bottom>
      <diagonal/>
    </border>
    <border>
      <left/>
      <right style="thin">
        <color theme="0"/>
      </right>
      <top/>
      <bottom style="thin">
        <color auto="1"/>
      </bottom>
      <diagonal/>
    </border>
    <border>
      <left/>
      <right style="thin">
        <color theme="2"/>
      </right>
      <top style="thin">
        <color auto="1"/>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style="thin">
        <color theme="2"/>
      </left>
      <right style="thin">
        <color theme="0"/>
      </right>
      <top style="thin">
        <color theme="0"/>
      </top>
      <bottom style="thin">
        <color theme="2"/>
      </bottom>
      <diagonal/>
    </border>
    <border>
      <left/>
      <right/>
      <top style="thin">
        <color theme="0"/>
      </top>
      <bottom style="thin">
        <color theme="2"/>
      </bottom>
      <diagonal/>
    </border>
    <border>
      <left style="thin">
        <color theme="2"/>
      </left>
      <right style="thin">
        <color theme="2"/>
      </right>
      <top style="thin">
        <color theme="2"/>
      </top>
      <bottom style="thin">
        <color theme="0"/>
      </bottom>
      <diagonal/>
    </border>
    <border>
      <left style="thin">
        <color theme="2"/>
      </left>
      <right style="thin">
        <color theme="0"/>
      </right>
      <top style="thin">
        <color theme="2"/>
      </top>
      <bottom style="thin">
        <color theme="0"/>
      </bottom>
      <diagonal/>
    </border>
    <border>
      <left/>
      <right/>
      <top style="thick">
        <color theme="5"/>
      </top>
      <bottom style="thin">
        <color theme="0"/>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top style="thick">
        <color theme="9"/>
      </top>
      <bottom/>
      <diagonal/>
    </border>
    <border>
      <left/>
      <right style="thin">
        <color theme="2"/>
      </right>
      <top style="thick">
        <color theme="5" tint="-0.24994659260841701"/>
      </top>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style="thin">
        <color theme="2"/>
      </left>
      <right/>
      <top style="thin">
        <color auto="1"/>
      </top>
      <bottom style="thin">
        <color theme="2"/>
      </bottom>
      <diagonal/>
    </border>
    <border>
      <left/>
      <right style="thin">
        <color theme="2"/>
      </right>
      <top style="thin">
        <color auto="1"/>
      </top>
      <bottom style="thin">
        <color theme="2"/>
      </bottom>
      <diagonal/>
    </border>
    <border>
      <left style="thin">
        <color theme="2"/>
      </left>
      <right/>
      <top style="thin">
        <color theme="2"/>
      </top>
      <bottom style="thin">
        <color auto="1"/>
      </bottom>
      <diagonal/>
    </border>
    <border>
      <left/>
      <right style="thin">
        <color theme="0"/>
      </right>
      <top style="thin">
        <color theme="0"/>
      </top>
      <bottom style="thin">
        <color theme="2"/>
      </bottom>
      <diagonal/>
    </border>
    <border>
      <left/>
      <right/>
      <top style="thin">
        <color theme="0" tint="-0.14999847407452621"/>
      </top>
      <bottom/>
      <diagonal/>
    </border>
    <border>
      <left style="thin">
        <color indexed="64"/>
      </left>
      <right/>
      <top style="thin">
        <color indexed="64"/>
      </top>
      <bottom style="thin">
        <color theme="2"/>
      </bottom>
      <diagonal/>
    </border>
    <border>
      <left/>
      <right/>
      <top style="thin">
        <color indexed="64"/>
      </top>
      <bottom style="thin">
        <color theme="2"/>
      </bottom>
      <diagonal/>
    </border>
  </borders>
  <cellStyleXfs count="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5" fontId="1" fillId="0" borderId="0" applyFont="0" applyFill="0" applyBorder="0" applyAlignment="0" applyProtection="0"/>
  </cellStyleXfs>
  <cellXfs count="809">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8"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0" fontId="0" fillId="3" borderId="35" xfId="0" applyFill="1" applyBorder="1"/>
    <xf numFmtId="0" fontId="10" fillId="3" borderId="0" xfId="0" applyFont="1" applyFill="1"/>
    <xf numFmtId="167" fontId="0" fillId="3" borderId="0" xfId="0" applyNumberFormat="1" applyFill="1"/>
    <xf numFmtId="0" fontId="0" fillId="3" borderId="0" xfId="0" applyFill="1" applyAlignment="1">
      <alignment horizontal="left" vertical="top" wrapText="1"/>
    </xf>
    <xf numFmtId="0" fontId="2" fillId="3" borderId="0" xfId="1" applyFill="1" applyBorder="1" applyAlignment="1"/>
    <xf numFmtId="0" fontId="0" fillId="3" borderId="11" xfId="0" applyFill="1" applyBorder="1" applyAlignment="1">
      <alignment horizontal="left" vertical="top" wrapText="1"/>
    </xf>
    <xf numFmtId="0" fontId="0" fillId="3" borderId="70" xfId="0" applyFill="1" applyBorder="1"/>
    <xf numFmtId="0" fontId="0" fillId="3" borderId="25" xfId="0" applyFill="1" applyBorder="1"/>
    <xf numFmtId="0" fontId="3" fillId="3" borderId="25"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1" xfId="0" applyFill="1" applyBorder="1" applyAlignment="1">
      <alignment vertical="top"/>
    </xf>
    <xf numFmtId="0" fontId="3" fillId="7" borderId="0" xfId="2" applyFill="1" applyBorder="1" applyAlignment="1">
      <alignment vertical="top" wrapText="1"/>
    </xf>
    <xf numFmtId="0" fontId="0" fillId="3" borderId="42" xfId="0" applyFill="1" applyBorder="1" applyAlignment="1">
      <alignment vertical="top"/>
    </xf>
    <xf numFmtId="0" fontId="11" fillId="0" borderId="0" xfId="0" applyFont="1" applyAlignment="1">
      <alignment vertical="top"/>
    </xf>
    <xf numFmtId="0" fontId="0" fillId="3" borderId="28" xfId="0" applyFill="1" applyBorder="1" applyAlignment="1">
      <alignment vertical="top"/>
    </xf>
    <xf numFmtId="0" fontId="19" fillId="3" borderId="28" xfId="0" applyFont="1" applyFill="1" applyBorder="1" applyAlignment="1">
      <alignment vertical="top"/>
    </xf>
    <xf numFmtId="0" fontId="0" fillId="3" borderId="25" xfId="0" applyFill="1" applyBorder="1" applyAlignment="1">
      <alignment vertical="top"/>
    </xf>
    <xf numFmtId="0" fontId="0" fillId="3" borderId="19" xfId="0" applyFill="1" applyBorder="1" applyAlignment="1">
      <alignment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7" xfId="1" applyFill="1" applyBorder="1" applyAlignment="1">
      <alignment vertical="center"/>
    </xf>
    <xf numFmtId="0" fontId="0" fillId="3" borderId="25" xfId="0" applyFill="1" applyBorder="1" applyAlignment="1">
      <alignment vertical="center"/>
    </xf>
    <xf numFmtId="0" fontId="0" fillId="3" borderId="16" xfId="0" applyFill="1" applyBorder="1" applyAlignment="1">
      <alignment horizontal="left" vertical="top" wrapText="1"/>
    </xf>
    <xf numFmtId="0" fontId="0" fillId="3" borderId="14" xfId="0" applyFill="1" applyBorder="1" applyAlignment="1">
      <alignment horizontal="left" vertical="top" wrapText="1"/>
    </xf>
    <xf numFmtId="0" fontId="0" fillId="3" borderId="45" xfId="0" applyFill="1" applyBorder="1" applyAlignment="1">
      <alignment horizontal="center" vertical="top"/>
    </xf>
    <xf numFmtId="0" fontId="2" fillId="0" borderId="0" xfId="1" applyFill="1" applyBorder="1" applyAlignment="1">
      <alignment vertical="top"/>
    </xf>
    <xf numFmtId="0" fontId="3" fillId="3" borderId="20"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7" xfId="2" applyFill="1" applyBorder="1" applyAlignment="1">
      <alignment wrapText="1"/>
    </xf>
    <xf numFmtId="0" fontId="0" fillId="3" borderId="29" xfId="0" applyFill="1" applyBorder="1" applyAlignment="1">
      <alignment horizontal="center" vertical="top" wrapText="1"/>
    </xf>
    <xf numFmtId="0" fontId="0" fillId="3" borderId="42" xfId="0" applyFill="1" applyBorder="1" applyAlignment="1">
      <alignment horizontal="center" vertical="top" wrapText="1"/>
    </xf>
    <xf numFmtId="0" fontId="0" fillId="3" borderId="28" xfId="0" applyFill="1" applyBorder="1" applyAlignment="1">
      <alignment horizontal="center" vertical="top" wrapText="1"/>
    </xf>
    <xf numFmtId="0" fontId="0" fillId="3" borderId="28" xfId="0" applyFill="1" applyBorder="1" applyAlignment="1">
      <alignment horizontal="left" vertical="top" wrapText="1"/>
    </xf>
    <xf numFmtId="0" fontId="22" fillId="3" borderId="0" xfId="2" applyFont="1" applyFill="1" applyBorder="1" applyAlignment="1">
      <alignment horizontal="left" vertical="center" wrapText="1"/>
    </xf>
    <xf numFmtId="0" fontId="0" fillId="3" borderId="47" xfId="0" applyFill="1" applyBorder="1" applyAlignment="1">
      <alignment horizontal="center" vertical="top" wrapText="1"/>
    </xf>
    <xf numFmtId="0" fontId="0" fillId="3" borderId="13" xfId="0" applyFill="1" applyBorder="1" applyAlignment="1">
      <alignment horizontal="center" vertical="top" wrapText="1"/>
    </xf>
    <xf numFmtId="0" fontId="0" fillId="3" borderId="0" xfId="0" applyFill="1" applyAlignment="1">
      <alignment horizontal="left" wrapText="1"/>
    </xf>
    <xf numFmtId="0" fontId="21" fillId="3" borderId="0" xfId="2" applyFont="1" applyFill="1" applyBorder="1" applyAlignment="1">
      <alignment horizontal="left" vertical="top" wrapText="1"/>
    </xf>
    <xf numFmtId="0" fontId="0" fillId="3" borderId="0" xfId="0" applyFill="1" applyAlignment="1">
      <alignment horizontal="center" vertical="top"/>
    </xf>
    <xf numFmtId="0" fontId="7" fillId="3" borderId="0" xfId="2" applyFont="1" applyFill="1" applyBorder="1" applyAlignment="1">
      <alignment vertical="top" wrapText="1"/>
    </xf>
    <xf numFmtId="0" fontId="9" fillId="3" borderId="10" xfId="2" applyFont="1" applyFill="1" applyBorder="1" applyAlignment="1">
      <alignment horizontal="center" vertical="center" wrapText="1"/>
    </xf>
    <xf numFmtId="49" fontId="0" fillId="0" borderId="51" xfId="0" applyNumberFormat="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43" xfId="0" applyFont="1" applyFill="1" applyBorder="1" applyAlignment="1">
      <alignment wrapText="1"/>
    </xf>
    <xf numFmtId="0" fontId="7" fillId="3" borderId="18" xfId="2" applyFont="1" applyFill="1" applyBorder="1" applyAlignment="1">
      <alignment horizontal="center"/>
    </xf>
    <xf numFmtId="0" fontId="7" fillId="3" borderId="18" xfId="2" applyFont="1" applyFill="1" applyBorder="1" applyAlignment="1">
      <alignment horizontal="center" wrapText="1"/>
    </xf>
    <xf numFmtId="0" fontId="14" fillId="5" borderId="0" xfId="0" applyFont="1" applyFill="1" applyAlignment="1">
      <alignment vertical="center"/>
    </xf>
    <xf numFmtId="49" fontId="0" fillId="3" borderId="11" xfId="0" applyNumberFormat="1" applyFill="1" applyBorder="1" applyAlignment="1">
      <alignment horizontal="left" vertical="top" wrapText="1"/>
    </xf>
    <xf numFmtId="49" fontId="0" fillId="3" borderId="30" xfId="0" applyNumberFormat="1" applyFill="1" applyBorder="1" applyAlignment="1">
      <alignment horizontal="left" vertical="top" wrapText="1"/>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2" xfId="0" applyFont="1" applyFill="1" applyBorder="1" applyAlignment="1">
      <alignment vertical="center"/>
    </xf>
    <xf numFmtId="0" fontId="19" fillId="3" borderId="11" xfId="0" applyFont="1" applyFill="1" applyBorder="1" applyAlignment="1">
      <alignment vertical="center"/>
    </xf>
    <xf numFmtId="0" fontId="0" fillId="3" borderId="47" xfId="0" applyFill="1" applyBorder="1" applyAlignment="1">
      <alignment horizontal="center" vertical="top"/>
    </xf>
    <xf numFmtId="0" fontId="6" fillId="3" borderId="49" xfId="0" applyFont="1" applyFill="1" applyBorder="1" applyAlignment="1">
      <alignment horizontal="left" vertical="top" wrapText="1"/>
    </xf>
    <xf numFmtId="0" fontId="19" fillId="3" borderId="48" xfId="0" applyFont="1" applyFill="1" applyBorder="1" applyAlignment="1">
      <alignment vertical="top" wrapText="1"/>
    </xf>
    <xf numFmtId="0" fontId="19" fillId="3" borderId="11" xfId="0" applyFont="1" applyFill="1" applyBorder="1" applyAlignment="1">
      <alignment vertical="top" wrapText="1"/>
    </xf>
    <xf numFmtId="0" fontId="6" fillId="3" borderId="43" xfId="0" applyFont="1" applyFill="1" applyBorder="1" applyAlignment="1">
      <alignment horizontal="right" vertical="top" wrapText="1" indent="1"/>
    </xf>
    <xf numFmtId="167" fontId="0" fillId="4" borderId="36" xfId="4" applyNumberFormat="1" applyFont="1" applyFill="1" applyBorder="1" applyAlignment="1" applyProtection="1">
      <alignment vertical="top"/>
      <protection locked="0"/>
    </xf>
    <xf numFmtId="0" fontId="25" fillId="5" borderId="0" xfId="0" applyFont="1" applyFill="1" applyAlignment="1">
      <alignment vertical="center"/>
    </xf>
    <xf numFmtId="0" fontId="6" fillId="3" borderId="15" xfId="0" applyFont="1" applyFill="1" applyBorder="1" applyAlignment="1">
      <alignment horizontal="left" vertical="top" wrapText="1"/>
    </xf>
    <xf numFmtId="0" fontId="3" fillId="3" borderId="25" xfId="1" applyFont="1" applyFill="1" applyBorder="1" applyAlignment="1">
      <alignment horizontal="left"/>
    </xf>
    <xf numFmtId="0" fontId="0" fillId="0" borderId="0" xfId="0" applyProtection="1">
      <protection locked="0" hidden="1"/>
    </xf>
    <xf numFmtId="0" fontId="6" fillId="3" borderId="7" xfId="0" applyFont="1" applyFill="1" applyBorder="1" applyAlignment="1">
      <alignment horizontal="left" vertical="center" wrapText="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3" fillId="3" borderId="0" xfId="2" applyFont="1" applyFill="1" applyBorder="1" applyAlignment="1" applyProtection="1">
      <alignment horizontal="center" vertical="center" wrapText="1"/>
    </xf>
    <xf numFmtId="167" fontId="10" fillId="3" borderId="39" xfId="4" applyNumberFormat="1" applyFont="1" applyFill="1" applyBorder="1" applyProtection="1"/>
    <xf numFmtId="167" fontId="0" fillId="3" borderId="34" xfId="4" applyNumberFormat="1" applyFont="1" applyFill="1" applyBorder="1" applyProtection="1"/>
    <xf numFmtId="167" fontId="0" fillId="3" borderId="70" xfId="4" applyNumberFormat="1" applyFont="1" applyFill="1" applyBorder="1" applyProtection="1"/>
    <xf numFmtId="167" fontId="0" fillId="3" borderId="35" xfId="4" applyNumberFormat="1" applyFont="1" applyFill="1" applyBorder="1" applyProtection="1"/>
    <xf numFmtId="167" fontId="0" fillId="3" borderId="41" xfId="4" applyNumberFormat="1" applyFont="1" applyFill="1" applyBorder="1" applyAlignment="1" applyProtection="1">
      <alignment horizontal="right"/>
    </xf>
    <xf numFmtId="167" fontId="0" fillId="3" borderId="41" xfId="4" applyNumberFormat="1" applyFont="1" applyFill="1" applyBorder="1" applyProtection="1"/>
    <xf numFmtId="0" fontId="3" fillId="3" borderId="0" xfId="2" applyFill="1" applyBorder="1" applyAlignment="1" applyProtection="1">
      <alignment horizontal="left" wrapText="1"/>
    </xf>
    <xf numFmtId="0" fontId="10" fillId="3" borderId="0" xfId="0" applyFont="1" applyFill="1" applyAlignment="1">
      <alignment vertical="top"/>
    </xf>
    <xf numFmtId="0" fontId="10"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44" xfId="0" applyFont="1" applyFill="1" applyBorder="1" applyAlignment="1">
      <alignment horizontal="left" vertical="top" wrapText="1"/>
    </xf>
    <xf numFmtId="0" fontId="6" fillId="3" borderId="40" xfId="0" applyFont="1" applyFill="1" applyBorder="1" applyAlignment="1">
      <alignment horizontal="left" vertical="top" wrapText="1"/>
    </xf>
    <xf numFmtId="0" fontId="6" fillId="3" borderId="0" xfId="0" applyFont="1" applyFill="1" applyAlignment="1">
      <alignment horizontal="center"/>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43" xfId="0" applyFont="1" applyFill="1" applyBorder="1" applyAlignment="1">
      <alignment horizontal="left" vertical="top" wrapText="1"/>
    </xf>
    <xf numFmtId="49" fontId="0" fillId="0" borderId="13"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48"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4" xfId="0" applyFont="1" applyFill="1" applyBorder="1" applyAlignment="1">
      <alignment horizontal="left" vertical="top" wrapText="1"/>
    </xf>
    <xf numFmtId="49" fontId="0" fillId="0" borderId="21" xfId="0" applyNumberFormat="1" applyBorder="1" applyAlignment="1" applyProtection="1">
      <alignment horizontal="left" vertical="top" wrapText="1"/>
      <protection locked="0"/>
    </xf>
    <xf numFmtId="0" fontId="6" fillId="3" borderId="14" xfId="0" applyFont="1" applyFill="1" applyBorder="1" applyAlignment="1">
      <alignment horizontal="center" vertical="center" wrapText="1"/>
    </xf>
    <xf numFmtId="0" fontId="33" fillId="3" borderId="0" xfId="1" applyFont="1" applyFill="1" applyBorder="1" applyAlignment="1">
      <alignment vertical="center"/>
    </xf>
    <xf numFmtId="0" fontId="33" fillId="7" borderId="0" xfId="1" applyFont="1" applyFill="1" applyBorder="1" applyAlignment="1">
      <alignment vertical="center"/>
    </xf>
    <xf numFmtId="0" fontId="34" fillId="3" borderId="0" xfId="0" applyFont="1" applyFill="1" applyAlignment="1">
      <alignment vertical="center"/>
    </xf>
    <xf numFmtId="0" fontId="36" fillId="3" borderId="42" xfId="0" applyFont="1" applyFill="1" applyBorder="1" applyAlignment="1">
      <alignment horizontal="left" vertical="top" wrapText="1"/>
    </xf>
    <xf numFmtId="0" fontId="6" fillId="3" borderId="42" xfId="0" applyFont="1" applyFill="1" applyBorder="1" applyAlignment="1" applyProtection="1">
      <alignment horizontal="left" vertical="top" wrapText="1"/>
      <protection locked="0"/>
    </xf>
    <xf numFmtId="0" fontId="6" fillId="7" borderId="0" xfId="0" applyFont="1" applyFill="1" applyAlignment="1">
      <alignment horizontal="left" vertical="top" wrapText="1"/>
    </xf>
    <xf numFmtId="0" fontId="6" fillId="3" borderId="0" xfId="0" applyFont="1" applyFill="1" applyAlignment="1">
      <alignment vertical="top"/>
    </xf>
    <xf numFmtId="0" fontId="36" fillId="3" borderId="11" xfId="0" applyFont="1" applyFill="1" applyBorder="1" applyAlignment="1">
      <alignment horizontal="left" vertical="top" wrapText="1"/>
    </xf>
    <xf numFmtId="0" fontId="8" fillId="3" borderId="11"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6" fontId="6" fillId="3" borderId="0" xfId="3" applyNumberFormat="1" applyFont="1" applyFill="1" applyBorder="1" applyAlignment="1">
      <alignment horizontal="center" vertical="top" wrapText="1"/>
    </xf>
    <xf numFmtId="166" fontId="6" fillId="7" borderId="0" xfId="3" applyNumberFormat="1" applyFont="1" applyFill="1" applyBorder="1" applyAlignment="1">
      <alignment horizontal="center" vertical="top" wrapText="1"/>
    </xf>
    <xf numFmtId="0" fontId="7" fillId="3" borderId="30" xfId="2" applyFont="1" applyFill="1" applyBorder="1" applyAlignment="1">
      <alignment wrapText="1"/>
    </xf>
    <xf numFmtId="0" fontId="7" fillId="3" borderId="59" xfId="2" applyFont="1" applyFill="1" applyBorder="1" applyAlignment="1">
      <alignment wrapText="1"/>
    </xf>
    <xf numFmtId="0" fontId="7" fillId="3" borderId="21" xfId="2" applyFont="1" applyFill="1" applyBorder="1" applyAlignment="1">
      <alignment horizontal="left" vertical="top"/>
    </xf>
    <xf numFmtId="0" fontId="7" fillId="7" borderId="0" xfId="2" applyFont="1" applyFill="1" applyBorder="1" applyAlignment="1">
      <alignment horizontal="left" vertical="top"/>
    </xf>
    <xf numFmtId="0" fontId="6" fillId="3" borderId="11" xfId="0" applyFont="1" applyFill="1" applyBorder="1" applyAlignment="1">
      <alignment horizontal="left" vertical="top" wrapText="1"/>
    </xf>
    <xf numFmtId="0" fontId="6" fillId="3" borderId="11"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left" vertical="center" wrapText="1"/>
      <protection locked="0"/>
    </xf>
    <xf numFmtId="0" fontId="37" fillId="3" borderId="0" xfId="3" applyFont="1" applyFill="1" applyBorder="1" applyAlignment="1">
      <alignment horizontal="center" vertical="top" wrapText="1"/>
    </xf>
    <xf numFmtId="0" fontId="37" fillId="7" borderId="0" xfId="3" applyFont="1" applyFill="1" applyBorder="1" applyAlignment="1">
      <alignment horizontal="center" vertical="top" wrapText="1"/>
    </xf>
    <xf numFmtId="0" fontId="6" fillId="3" borderId="11" xfId="0" applyFont="1" applyFill="1" applyBorder="1" applyAlignment="1">
      <alignment vertical="top"/>
    </xf>
    <xf numFmtId="166" fontId="37" fillId="3" borderId="0" xfId="3" applyNumberFormat="1" applyFont="1" applyFill="1" applyBorder="1" applyAlignment="1">
      <alignment horizontal="center" vertical="top" wrapText="1"/>
    </xf>
    <xf numFmtId="166" fontId="37"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9" xfId="2" applyFill="1" applyBorder="1" applyAlignment="1"/>
    <xf numFmtId="0" fontId="6" fillId="3" borderId="0" xfId="0" applyFont="1" applyFill="1" applyAlignment="1">
      <alignment horizontal="center" vertical="top" wrapText="1"/>
    </xf>
    <xf numFmtId="168" fontId="6" fillId="0" borderId="21" xfId="0" applyNumberFormat="1" applyFont="1" applyBorder="1" applyAlignment="1" applyProtection="1">
      <alignment horizontal="center" vertical="top" wrapText="1"/>
      <protection locked="0"/>
    </xf>
    <xf numFmtId="168" fontId="6" fillId="0" borderId="51" xfId="0" applyNumberFormat="1" applyFont="1" applyBorder="1" applyAlignment="1" applyProtection="1">
      <alignment horizontal="center" vertical="top" wrapText="1"/>
      <protection locked="0"/>
    </xf>
    <xf numFmtId="0" fontId="6" fillId="3" borderId="51" xfId="0" applyFont="1" applyFill="1" applyBorder="1" applyAlignment="1">
      <alignment horizontal="center" vertical="top" wrapText="1"/>
    </xf>
    <xf numFmtId="168" fontId="6" fillId="0" borderId="59" xfId="0" applyNumberFormat="1" applyFont="1" applyBorder="1" applyAlignment="1" applyProtection="1">
      <alignment horizontal="center" vertical="top" wrapText="1"/>
      <protection locked="0"/>
    </xf>
    <xf numFmtId="16" fontId="6" fillId="3" borderId="59" xfId="0" applyNumberFormat="1" applyFont="1" applyFill="1" applyBorder="1" applyAlignment="1">
      <alignment horizontal="center" vertical="top" wrapText="1"/>
    </xf>
    <xf numFmtId="0" fontId="2" fillId="3" borderId="25" xfId="1" applyFill="1" applyBorder="1" applyAlignment="1">
      <alignment horizontal="left" vertical="center"/>
    </xf>
    <xf numFmtId="0" fontId="8" fillId="3" borderId="14"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14"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0" xfId="0" applyFont="1" applyFill="1" applyAlignment="1">
      <alignment horizontal="left" vertical="center" wrapText="1"/>
    </xf>
    <xf numFmtId="0" fontId="6" fillId="3" borderId="15" xfId="0" applyFont="1" applyFill="1" applyBorder="1" applyAlignment="1">
      <alignment vertical="top" wrapText="1"/>
    </xf>
    <xf numFmtId="0" fontId="6" fillId="3" borderId="16" xfId="0" applyFont="1" applyFill="1" applyBorder="1" applyAlignment="1">
      <alignment vertical="top" wrapText="1"/>
    </xf>
    <xf numFmtId="0" fontId="6" fillId="7" borderId="0" xfId="0" applyFont="1" applyFill="1"/>
    <xf numFmtId="0" fontId="23" fillId="3" borderId="71" xfId="0" applyFont="1" applyFill="1" applyBorder="1" applyAlignment="1">
      <alignment horizontal="center" vertical="center" wrapText="1"/>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3" fillId="3" borderId="0" xfId="0" applyFont="1" applyFill="1" applyAlignment="1">
      <alignment horizontal="left" vertical="top"/>
    </xf>
    <xf numFmtId="0" fontId="7" fillId="3" borderId="0" xfId="2" applyFont="1" applyFill="1" applyBorder="1" applyAlignment="1" applyProtection="1">
      <alignment horizontal="left" wrapText="1"/>
    </xf>
    <xf numFmtId="0" fontId="38" fillId="3" borderId="0" xfId="0" applyFont="1" applyFill="1" applyAlignment="1">
      <alignment horizontal="left" vertical="top"/>
    </xf>
    <xf numFmtId="0" fontId="38" fillId="3" borderId="0" xfId="0" applyFont="1" applyFill="1" applyAlignment="1">
      <alignment horizontal="right" vertical="top"/>
    </xf>
    <xf numFmtId="167" fontId="6" fillId="3" borderId="12" xfId="0" applyNumberFormat="1" applyFont="1" applyFill="1" applyBorder="1" applyAlignment="1">
      <alignment vertical="top"/>
    </xf>
    <xf numFmtId="0" fontId="6" fillId="3" borderId="0" xfId="0" applyFont="1" applyFill="1" applyAlignment="1">
      <alignment wrapText="1"/>
    </xf>
    <xf numFmtId="167" fontId="6" fillId="3" borderId="0" xfId="0" applyNumberFormat="1" applyFont="1" applyFill="1"/>
    <xf numFmtId="0" fontId="6" fillId="3" borderId="0" xfId="0" applyFont="1" applyFill="1" applyAlignment="1">
      <alignment horizontal="left" vertical="top"/>
    </xf>
    <xf numFmtId="0" fontId="38" fillId="3" borderId="0" xfId="0" applyFont="1" applyFill="1" applyAlignment="1">
      <alignment horizontal="right"/>
    </xf>
    <xf numFmtId="0" fontId="38" fillId="3" borderId="0" xfId="0" applyFont="1" applyFill="1" applyAlignment="1">
      <alignment vertical="top"/>
    </xf>
    <xf numFmtId="0" fontId="36" fillId="3" borderId="0" xfId="0" applyFont="1" applyFill="1" applyAlignment="1">
      <alignment horizontal="right"/>
    </xf>
    <xf numFmtId="167" fontId="38" fillId="3" borderId="12" xfId="0" applyNumberFormat="1" applyFont="1" applyFill="1" applyBorder="1" applyAlignment="1">
      <alignment vertical="top"/>
    </xf>
    <xf numFmtId="9" fontId="6" fillId="3" borderId="12" xfId="0" applyNumberFormat="1" applyFont="1" applyFill="1" applyBorder="1" applyAlignment="1">
      <alignment horizontal="center" vertical="top"/>
    </xf>
    <xf numFmtId="0" fontId="7" fillId="3" borderId="0" xfId="2" applyFont="1" applyFill="1" applyBorder="1" applyAlignment="1" applyProtection="1">
      <alignment horizontal="left" vertical="top" wrapText="1"/>
    </xf>
    <xf numFmtId="0" fontId="39" fillId="3" borderId="0" xfId="1" applyFont="1" applyFill="1" applyBorder="1" applyAlignment="1">
      <alignment vertical="center"/>
    </xf>
    <xf numFmtId="0" fontId="39" fillId="3" borderId="0" xfId="1" applyFont="1" applyFill="1" applyBorder="1" applyAlignment="1" applyProtection="1">
      <alignment vertical="center"/>
    </xf>
    <xf numFmtId="0" fontId="6" fillId="7" borderId="0" xfId="0" applyFont="1" applyFill="1" applyAlignment="1">
      <alignment horizontal="left" vertical="center" wrapText="1"/>
    </xf>
    <xf numFmtId="0" fontId="39" fillId="3" borderId="0" xfId="1" applyFont="1" applyFill="1" applyBorder="1" applyAlignment="1">
      <alignment horizontal="left" vertical="center" wrapText="1"/>
    </xf>
    <xf numFmtId="0" fontId="39" fillId="7" borderId="0" xfId="1" applyFont="1" applyFill="1" applyBorder="1" applyAlignment="1">
      <alignment horizontal="left" vertical="center" wrapText="1"/>
    </xf>
    <xf numFmtId="0" fontId="39" fillId="3" borderId="25"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9" fillId="3" borderId="0" xfId="1" applyFont="1" applyFill="1" applyBorder="1" applyAlignment="1">
      <alignment horizontal="left" wrapText="1"/>
    </xf>
    <xf numFmtId="0" fontId="39"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9" fillId="3" borderId="0" xfId="1" applyFont="1" applyFill="1" applyBorder="1" applyAlignment="1">
      <alignment horizontal="left" vertical="top" wrapText="1"/>
    </xf>
    <xf numFmtId="0" fontId="39" fillId="7" borderId="0" xfId="1" applyFont="1" applyFill="1" applyBorder="1" applyAlignment="1">
      <alignment horizontal="left" vertical="top" wrapText="1"/>
    </xf>
    <xf numFmtId="0" fontId="6" fillId="0" borderId="0" xfId="0" applyFont="1" applyAlignment="1">
      <alignment horizontal="left" vertical="top" wrapText="1"/>
    </xf>
    <xf numFmtId="0" fontId="6" fillId="0" borderId="51" xfId="0" applyFont="1" applyBorder="1" applyAlignment="1" applyProtection="1">
      <alignment horizontal="left" vertical="top" wrapText="1"/>
      <protection locked="0"/>
    </xf>
    <xf numFmtId="0" fontId="6" fillId="3" borderId="59" xfId="0" applyFont="1" applyFill="1" applyBorder="1" applyAlignment="1">
      <alignment horizontal="left" vertical="top" wrapText="1"/>
    </xf>
    <xf numFmtId="0" fontId="6" fillId="8" borderId="14" xfId="0" applyFont="1" applyFill="1" applyBorder="1" applyAlignment="1">
      <alignment horizontal="left" vertical="center" wrapText="1"/>
    </xf>
    <xf numFmtId="0" fontId="6" fillId="8" borderId="15" xfId="0" applyFont="1" applyFill="1" applyBorder="1" applyAlignment="1">
      <alignment horizontal="left" vertical="center" wrapText="1"/>
    </xf>
    <xf numFmtId="0" fontId="6" fillId="8" borderId="16" xfId="0" applyFont="1" applyFill="1" applyBorder="1" applyAlignment="1">
      <alignment horizontal="left" vertical="center" wrapText="1"/>
    </xf>
    <xf numFmtId="49" fontId="6" fillId="4" borderId="76" xfId="0" applyNumberFormat="1" applyFont="1" applyFill="1" applyBorder="1" applyAlignment="1" applyProtection="1">
      <alignment horizontal="left" vertical="top" wrapText="1"/>
      <protection locked="0"/>
    </xf>
    <xf numFmtId="49" fontId="6" fillId="4" borderId="59" xfId="0" applyNumberFormat="1" applyFont="1" applyFill="1" applyBorder="1" applyAlignment="1" applyProtection="1">
      <alignment horizontal="left" vertical="top" wrapText="1"/>
      <protection locked="0"/>
    </xf>
    <xf numFmtId="0" fontId="6" fillId="3" borderId="21" xfId="0" applyFont="1" applyFill="1" applyBorder="1" applyAlignment="1">
      <alignment horizontal="left" vertical="top" wrapText="1"/>
    </xf>
    <xf numFmtId="0" fontId="6" fillId="0" borderId="59"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4" xfId="0" applyFont="1" applyFill="1" applyBorder="1" applyAlignment="1">
      <alignment horizontal="right" vertical="center" wrapText="1"/>
    </xf>
    <xf numFmtId="0" fontId="6" fillId="8" borderId="68" xfId="0" applyFont="1" applyFill="1" applyBorder="1" applyAlignment="1">
      <alignment horizontal="left" vertical="center" wrapText="1"/>
    </xf>
    <xf numFmtId="0" fontId="6" fillId="8" borderId="44" xfId="0" applyFont="1" applyFill="1" applyBorder="1" applyAlignment="1">
      <alignment horizontal="left" vertical="center" wrapText="1"/>
    </xf>
    <xf numFmtId="0" fontId="6" fillId="3" borderId="48" xfId="0" applyFont="1" applyFill="1" applyBorder="1" applyAlignment="1">
      <alignment horizontal="left" vertical="top" wrapText="1"/>
    </xf>
    <xf numFmtId="0" fontId="39" fillId="0" borderId="0" xfId="1" applyFont="1" applyFill="1" applyBorder="1" applyAlignment="1">
      <alignment horizontal="left" vertical="top" wrapText="1"/>
    </xf>
    <xf numFmtId="0" fontId="33" fillId="0" borderId="0" xfId="1" applyFont="1" applyFill="1" applyBorder="1" applyAlignment="1">
      <alignment vertical="center"/>
    </xf>
    <xf numFmtId="0" fontId="39" fillId="7" borderId="0" xfId="1" applyFont="1" applyFill="1" applyBorder="1" applyAlignment="1">
      <alignment vertical="center"/>
    </xf>
    <xf numFmtId="0" fontId="6" fillId="3" borderId="61" xfId="0" applyFont="1" applyFill="1" applyBorder="1" applyAlignment="1">
      <alignment horizontal="center" vertical="center" wrapText="1"/>
    </xf>
    <xf numFmtId="0" fontId="6" fillId="3" borderId="59" xfId="0" applyFont="1" applyFill="1" applyBorder="1"/>
    <xf numFmtId="0" fontId="6" fillId="3" borderId="12" xfId="0" applyFont="1" applyFill="1" applyBorder="1" applyAlignment="1">
      <alignment horizontal="center" vertical="center" wrapText="1"/>
    </xf>
    <xf numFmtId="3" fontId="6" fillId="4" borderId="75" xfId="0" applyNumberFormat="1" applyFont="1" applyFill="1" applyBorder="1" applyAlignment="1" applyProtection="1">
      <alignment horizontal="right" vertical="center"/>
      <protection locked="0"/>
    </xf>
    <xf numFmtId="3" fontId="8" fillId="3" borderId="12" xfId="0" applyNumberFormat="1" applyFont="1" applyFill="1" applyBorder="1" applyAlignment="1">
      <alignment horizontal="right" vertical="center"/>
    </xf>
    <xf numFmtId="0" fontId="6" fillId="3" borderId="59" xfId="0" applyFont="1" applyFill="1" applyBorder="1" applyAlignment="1">
      <alignment vertical="center" wrapText="1"/>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6" xfId="0" applyFont="1" applyFill="1" applyBorder="1" applyAlignment="1" applyProtection="1">
      <alignment horizontal="center" vertical="center"/>
      <protection locked="0"/>
    </xf>
    <xf numFmtId="3" fontId="6" fillId="4" borderId="87" xfId="0" applyNumberFormat="1" applyFont="1" applyFill="1" applyBorder="1" applyAlignment="1" applyProtection="1">
      <alignment horizontal="right" vertical="center"/>
      <protection locked="0"/>
    </xf>
    <xf numFmtId="3" fontId="6" fillId="4" borderId="88" xfId="0" applyNumberFormat="1" applyFont="1" applyFill="1" applyBorder="1" applyAlignment="1" applyProtection="1">
      <alignment horizontal="right" vertical="center"/>
      <protection locked="0"/>
    </xf>
    <xf numFmtId="3" fontId="6" fillId="4" borderId="89" xfId="0" applyNumberFormat="1" applyFont="1" applyFill="1" applyBorder="1" applyAlignment="1" applyProtection="1">
      <alignment horizontal="right" vertical="center"/>
      <protection locked="0"/>
    </xf>
    <xf numFmtId="3" fontId="8" fillId="3" borderId="0" xfId="0" applyNumberFormat="1" applyFont="1" applyFill="1" applyAlignment="1">
      <alignment horizontal="right" vertical="center"/>
    </xf>
    <xf numFmtId="3" fontId="6" fillId="4" borderId="77" xfId="0" applyNumberFormat="1" applyFont="1" applyFill="1" applyBorder="1" applyAlignment="1" applyProtection="1">
      <alignment horizontal="right" vertical="center"/>
      <protection locked="0"/>
    </xf>
    <xf numFmtId="3" fontId="6" fillId="4" borderId="78" xfId="0" applyNumberFormat="1" applyFont="1" applyFill="1" applyBorder="1" applyAlignment="1" applyProtection="1">
      <alignment horizontal="right" vertical="center"/>
      <protection locked="0"/>
    </xf>
    <xf numFmtId="0" fontId="6" fillId="3" borderId="15" xfId="0" applyFont="1" applyFill="1" applyBorder="1" applyAlignment="1">
      <alignment horizontal="right"/>
    </xf>
    <xf numFmtId="0" fontId="6" fillId="3" borderId="0" xfId="0" applyFont="1" applyFill="1" applyAlignment="1">
      <alignment vertical="center"/>
    </xf>
    <xf numFmtId="0" fontId="36" fillId="0" borderId="0" xfId="0" applyFont="1" applyAlignment="1">
      <alignment vertical="center"/>
    </xf>
    <xf numFmtId="0" fontId="6" fillId="3" borderId="0" xfId="0" applyFont="1" applyFill="1" applyAlignment="1">
      <alignment horizontal="center" vertical="center" wrapText="1"/>
    </xf>
    <xf numFmtId="1" fontId="8" fillId="3" borderId="0" xfId="0" applyNumberFormat="1" applyFont="1" applyFill="1" applyAlignment="1">
      <alignment horizontal="right" vertical="center"/>
    </xf>
    <xf numFmtId="0" fontId="6" fillId="3" borderId="0" xfId="0" applyFont="1" applyFill="1" applyAlignment="1">
      <alignment horizontal="left"/>
    </xf>
    <xf numFmtId="0" fontId="6" fillId="3" borderId="14" xfId="0" applyFont="1" applyFill="1" applyBorder="1" applyAlignment="1" applyProtection="1">
      <alignment horizontal="center" vertical="center" wrapText="1"/>
      <protection locked="0"/>
    </xf>
    <xf numFmtId="0" fontId="39" fillId="3" borderId="0" xfId="1" applyFont="1" applyFill="1" applyAlignment="1">
      <alignment vertical="center"/>
    </xf>
    <xf numFmtId="0" fontId="39" fillId="0" borderId="0" xfId="1" applyFont="1" applyFill="1" applyBorder="1" applyAlignment="1">
      <alignment vertical="center"/>
    </xf>
    <xf numFmtId="0" fontId="39" fillId="4" borderId="0" xfId="1" applyFont="1" applyFill="1" applyBorder="1" applyAlignment="1">
      <alignment vertical="center"/>
    </xf>
    <xf numFmtId="0" fontId="34" fillId="7" borderId="0" xfId="0" applyFont="1" applyFill="1"/>
    <xf numFmtId="0" fontId="34" fillId="0" borderId="0" xfId="0" applyFont="1"/>
    <xf numFmtId="0" fontId="33" fillId="3" borderId="0" xfId="1" applyFont="1" applyFill="1" applyBorder="1" applyAlignment="1">
      <alignment horizontal="left" vertical="center"/>
    </xf>
    <xf numFmtId="0" fontId="3" fillId="3" borderId="58" xfId="2" applyFill="1" applyBorder="1" applyAlignment="1">
      <alignment horizontal="left" wrapText="1"/>
    </xf>
    <xf numFmtId="0" fontId="6" fillId="3" borderId="20" xfId="0" applyFont="1" applyFill="1" applyBorder="1" applyAlignment="1">
      <alignment vertical="center" wrapText="1"/>
    </xf>
    <xf numFmtId="0" fontId="6" fillId="3" borderId="83" xfId="0" applyFont="1" applyFill="1" applyBorder="1" applyAlignment="1">
      <alignment vertical="center" wrapText="1"/>
    </xf>
    <xf numFmtId="0" fontId="8" fillId="3" borderId="0" xfId="0" applyFont="1" applyFill="1"/>
    <xf numFmtId="0" fontId="6" fillId="3" borderId="21" xfId="0" applyFont="1" applyFill="1" applyBorder="1" applyAlignment="1">
      <alignment horizontal="center" vertical="center"/>
    </xf>
    <xf numFmtId="0" fontId="6" fillId="3" borderId="61"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0" xfId="0" applyFont="1" applyFill="1" applyAlignment="1">
      <alignment horizontal="center" vertical="center"/>
    </xf>
    <xf numFmtId="0" fontId="6" fillId="8" borderId="0" xfId="0" applyFont="1" applyFill="1" applyAlignment="1">
      <alignment vertical="center" wrapText="1"/>
    </xf>
    <xf numFmtId="0" fontId="6" fillId="8" borderId="16" xfId="0" applyFont="1" applyFill="1" applyBorder="1" applyAlignment="1">
      <alignment vertical="center" wrapText="1"/>
    </xf>
    <xf numFmtId="0" fontId="6" fillId="3" borderId="69" xfId="0" applyFont="1" applyFill="1" applyBorder="1" applyAlignment="1">
      <alignment vertical="center" wrapText="1"/>
    </xf>
    <xf numFmtId="0" fontId="6" fillId="8" borderId="0" xfId="0" applyFont="1" applyFill="1" applyAlignment="1">
      <alignment horizontal="left" vertical="center" wrapText="1"/>
    </xf>
    <xf numFmtId="0" fontId="39" fillId="7" borderId="0" xfId="1" applyFont="1" applyFill="1" applyAlignment="1">
      <alignment vertical="center"/>
    </xf>
    <xf numFmtId="0" fontId="6" fillId="3" borderId="16"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34" fillId="3" borderId="0" xfId="0" applyFont="1" applyFill="1"/>
    <xf numFmtId="0" fontId="34" fillId="7" borderId="0" xfId="0" applyFont="1" applyFill="1" applyAlignment="1">
      <alignment horizontal="center"/>
    </xf>
    <xf numFmtId="0" fontId="7" fillId="0" borderId="0" xfId="2" applyFont="1" applyFill="1" applyBorder="1" applyAlignment="1">
      <alignment wrapText="1"/>
    </xf>
    <xf numFmtId="0" fontId="6" fillId="8" borderId="14" xfId="0" applyFont="1" applyFill="1" applyBorder="1" applyAlignment="1">
      <alignment horizontal="left" wrapText="1"/>
    </xf>
    <xf numFmtId="0" fontId="6" fillId="3" borderId="14" xfId="0" applyFont="1" applyFill="1" applyBorder="1" applyAlignment="1" applyProtection="1">
      <alignment horizontal="left" vertical="center"/>
      <protection locked="0"/>
    </xf>
    <xf numFmtId="0" fontId="6" fillId="3" borderId="14" xfId="0" applyFont="1" applyFill="1" applyBorder="1" applyAlignment="1">
      <alignment horizontal="left" vertical="center"/>
    </xf>
    <xf numFmtId="0" fontId="6" fillId="3" borderId="21" xfId="0" applyFont="1" applyFill="1" applyBorder="1" applyAlignment="1">
      <alignment vertical="center" wrapText="1"/>
    </xf>
    <xf numFmtId="0" fontId="6" fillId="0" borderId="0" xfId="0" applyFont="1" applyAlignment="1">
      <alignment vertical="center" wrapText="1"/>
    </xf>
    <xf numFmtId="0" fontId="39" fillId="3" borderId="25" xfId="1" applyFont="1" applyFill="1" applyBorder="1" applyAlignment="1">
      <alignment horizontal="left" vertical="center"/>
    </xf>
    <xf numFmtId="0" fontId="3" fillId="0" borderId="0" xfId="2" applyFill="1" applyBorder="1" applyAlignment="1">
      <alignment wrapText="1"/>
    </xf>
    <xf numFmtId="0" fontId="34" fillId="3" borderId="0" xfId="0" applyFont="1" applyFill="1" applyProtection="1">
      <protection hidden="1"/>
    </xf>
    <xf numFmtId="0" fontId="34" fillId="4" borderId="0" xfId="0" applyFont="1" applyFill="1"/>
    <xf numFmtId="0" fontId="6" fillId="3" borderId="0" xfId="0" applyFont="1" applyFill="1" applyProtection="1">
      <protection hidden="1"/>
    </xf>
    <xf numFmtId="0" fontId="7" fillId="3" borderId="10" xfId="2" applyFont="1" applyFill="1" applyBorder="1" applyAlignment="1">
      <alignment horizontal="left" wrapText="1"/>
    </xf>
    <xf numFmtId="0" fontId="23" fillId="3" borderId="0" xfId="2" applyFont="1" applyFill="1" applyBorder="1" applyAlignment="1">
      <alignment horizontal="center" wrapText="1"/>
    </xf>
    <xf numFmtId="14" fontId="6" fillId="3" borderId="20" xfId="0" applyNumberFormat="1" applyFont="1" applyFill="1" applyBorder="1" applyProtection="1">
      <protection hidden="1"/>
    </xf>
    <xf numFmtId="49" fontId="6" fillId="0" borderId="45" xfId="0" applyNumberFormat="1" applyFont="1" applyBorder="1" applyAlignment="1" applyProtection="1">
      <alignment horizontal="left" vertical="top" wrapText="1"/>
      <protection locked="0"/>
    </xf>
    <xf numFmtId="168" fontId="6" fillId="0" borderId="42" xfId="0" applyNumberFormat="1" applyFont="1" applyBorder="1" applyAlignment="1" applyProtection="1">
      <alignment horizontal="center" vertical="top"/>
      <protection locked="0"/>
    </xf>
    <xf numFmtId="168" fontId="6" fillId="0" borderId="46" xfId="0" applyNumberFormat="1" applyFont="1" applyBorder="1" applyAlignment="1" applyProtection="1">
      <alignment horizontal="center" vertical="top"/>
      <protection locked="0"/>
    </xf>
    <xf numFmtId="49" fontId="6" fillId="0" borderId="13" xfId="0" applyNumberFormat="1" applyFont="1" applyBorder="1" applyAlignment="1" applyProtection="1">
      <alignment horizontal="left" vertical="top" wrapText="1"/>
      <protection locked="0"/>
    </xf>
    <xf numFmtId="168" fontId="6" fillId="0" borderId="11" xfId="0" applyNumberFormat="1" applyFont="1" applyBorder="1" applyAlignment="1" applyProtection="1">
      <alignment horizontal="center" vertical="top"/>
      <protection locked="0"/>
    </xf>
    <xf numFmtId="168" fontId="6" fillId="0" borderId="48" xfId="0" applyNumberFormat="1" applyFont="1" applyBorder="1" applyAlignment="1" applyProtection="1">
      <alignment horizontal="center" vertical="top"/>
      <protection locked="0"/>
    </xf>
    <xf numFmtId="49" fontId="6" fillId="0" borderId="47" xfId="0" applyNumberFormat="1" applyFont="1" applyBorder="1" applyAlignment="1" applyProtection="1">
      <alignment horizontal="left" vertical="top" wrapText="1"/>
      <protection locked="0"/>
    </xf>
    <xf numFmtId="168" fontId="6" fillId="0" borderId="28" xfId="0" applyNumberFormat="1" applyFont="1" applyBorder="1" applyAlignment="1" applyProtection="1">
      <alignment horizontal="center" vertical="top"/>
      <protection locked="0"/>
    </xf>
    <xf numFmtId="168" fontId="6" fillId="0" borderId="30" xfId="0" applyNumberFormat="1" applyFont="1" applyBorder="1" applyAlignment="1" applyProtection="1">
      <alignment horizontal="center" vertical="top"/>
      <protection locked="0"/>
    </xf>
    <xf numFmtId="0" fontId="6" fillId="4" borderId="0" xfId="0" applyFont="1" applyFill="1" applyProtection="1">
      <protection hidden="1"/>
    </xf>
    <xf numFmtId="0" fontId="27" fillId="7" borderId="0" xfId="0" applyFont="1" applyFill="1"/>
    <xf numFmtId="0" fontId="27" fillId="3" borderId="0" xfId="0" applyFont="1" applyFill="1" applyProtection="1">
      <protection hidden="1"/>
    </xf>
    <xf numFmtId="0" fontId="27" fillId="4"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 fillId="3" borderId="18" xfId="2" applyFill="1" applyBorder="1" applyAlignment="1">
      <alignment wrapText="1"/>
    </xf>
    <xf numFmtId="0" fontId="7" fillId="3" borderId="20" xfId="2" applyFont="1" applyFill="1" applyBorder="1" applyAlignment="1">
      <alignment wrapText="1"/>
    </xf>
    <xf numFmtId="0" fontId="6" fillId="3" borderId="63" xfId="0" applyFont="1" applyFill="1" applyBorder="1" applyAlignment="1">
      <alignment horizontal="left" vertical="top"/>
    </xf>
    <xf numFmtId="0" fontId="6" fillId="3" borderId="12" xfId="0" applyFont="1" applyFill="1" applyBorder="1" applyAlignment="1">
      <alignment vertical="top" wrapText="1"/>
    </xf>
    <xf numFmtId="14" fontId="6" fillId="3" borderId="80" xfId="0" applyNumberFormat="1" applyFont="1" applyFill="1" applyBorder="1"/>
    <xf numFmtId="14" fontId="6" fillId="3" borderId="81" xfId="0" applyNumberFormat="1" applyFont="1" applyFill="1" applyBorder="1"/>
    <xf numFmtId="0" fontId="6" fillId="3" borderId="65" xfId="0" applyFont="1" applyFill="1" applyBorder="1" applyAlignment="1">
      <alignment horizontal="left" vertical="top"/>
    </xf>
    <xf numFmtId="0" fontId="6" fillId="3" borderId="73" xfId="0" applyFont="1" applyFill="1" applyBorder="1" applyAlignment="1">
      <alignment vertical="top" wrapText="1"/>
    </xf>
    <xf numFmtId="14" fontId="6" fillId="3" borderId="82" xfId="0" applyNumberFormat="1" applyFont="1" applyFill="1" applyBorder="1"/>
    <xf numFmtId="0" fontId="6" fillId="0" borderId="0" xfId="0" applyFont="1" applyAlignment="1">
      <alignment horizontal="left" vertical="top"/>
    </xf>
    <xf numFmtId="0" fontId="34" fillId="3" borderId="0" xfId="0" applyFont="1" applyFill="1" applyAlignment="1">
      <alignment horizontal="left" vertical="top"/>
    </xf>
    <xf numFmtId="0" fontId="23" fillId="7" borderId="0" xfId="2" applyFont="1" applyFill="1" applyBorder="1" applyAlignment="1">
      <alignment horizontal="center" wrapText="1"/>
    </xf>
    <xf numFmtId="0" fontId="23" fillId="3" borderId="22"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2" xfId="0" applyFont="1" applyBorder="1" applyAlignment="1" applyProtection="1">
      <alignment horizontal="center" vertical="center"/>
      <protection locked="0"/>
    </xf>
    <xf numFmtId="9" fontId="38" fillId="3" borderId="22" xfId="5" applyFont="1" applyFill="1" applyBorder="1" applyAlignment="1">
      <alignment horizontal="center" vertical="center" wrapText="1"/>
    </xf>
    <xf numFmtId="9" fontId="6" fillId="3" borderId="22" xfId="5" applyFont="1" applyFill="1" applyBorder="1" applyAlignment="1">
      <alignment horizontal="center" vertical="center"/>
    </xf>
    <xf numFmtId="0" fontId="6" fillId="7" borderId="57" xfId="0" applyFont="1" applyFill="1" applyBorder="1"/>
    <xf numFmtId="164" fontId="6" fillId="3" borderId="4" xfId="4" applyFont="1" applyFill="1" applyBorder="1"/>
    <xf numFmtId="9" fontId="38" fillId="3" borderId="4" xfId="5" applyFont="1" applyFill="1" applyBorder="1" applyAlignment="1">
      <alignment horizontal="center" vertical="center" wrapText="1"/>
    </xf>
    <xf numFmtId="164" fontId="6" fillId="3" borderId="0" xfId="0" applyNumberFormat="1" applyFont="1" applyFill="1"/>
    <xf numFmtId="9" fontId="6" fillId="3" borderId="0" xfId="0" applyNumberFormat="1" applyFont="1" applyFill="1"/>
    <xf numFmtId="9" fontId="6" fillId="3" borderId="0" xfId="5" applyFont="1" applyFill="1"/>
    <xf numFmtId="0" fontId="24" fillId="3" borderId="0" xfId="0" applyFont="1" applyFill="1" applyAlignment="1">
      <alignment horizontal="center"/>
    </xf>
    <xf numFmtId="0" fontId="24" fillId="3" borderId="0" xfId="0" applyFont="1" applyFill="1"/>
    <xf numFmtId="0" fontId="39" fillId="0" borderId="0" xfId="1" applyFont="1" applyFill="1" applyBorder="1" applyAlignment="1"/>
    <xf numFmtId="0" fontId="24"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9" fillId="7" borderId="0" xfId="1" applyFont="1" applyFill="1" applyBorder="1" applyAlignment="1"/>
    <xf numFmtId="0" fontId="37" fillId="4" borderId="0" xfId="0" applyFont="1" applyFill="1" applyAlignment="1">
      <alignment horizontal="justify"/>
    </xf>
    <xf numFmtId="0" fontId="33" fillId="7" borderId="0" xfId="1" applyFont="1" applyFill="1" applyBorder="1" applyAlignment="1"/>
    <xf numFmtId="0" fontId="33" fillId="3" borderId="25" xfId="1" applyFont="1" applyFill="1" applyBorder="1" applyAlignment="1"/>
    <xf numFmtId="0" fontId="35" fillId="4" borderId="0" xfId="0" applyFont="1" applyFill="1" applyAlignment="1">
      <alignment horizontal="justify"/>
    </xf>
    <xf numFmtId="0" fontId="6" fillId="3" borderId="15" xfId="0" applyFont="1" applyFill="1" applyBorder="1" applyAlignment="1" applyProtection="1">
      <alignment horizontal="center" wrapText="1"/>
      <protection locked="0"/>
    </xf>
    <xf numFmtId="0" fontId="6" fillId="3" borderId="7" xfId="0" applyFont="1" applyFill="1" applyBorder="1" applyAlignment="1" applyProtection="1">
      <alignment horizontal="center" vertical="center" wrapText="1"/>
      <protection locked="0"/>
    </xf>
    <xf numFmtId="49" fontId="0" fillId="0" borderId="45" xfId="0" applyNumberFormat="1" applyBorder="1" applyAlignment="1" applyProtection="1">
      <alignment horizontal="left" vertical="top" wrapText="1"/>
      <protection locked="0"/>
    </xf>
    <xf numFmtId="49" fontId="0" fillId="0" borderId="46" xfId="0" applyNumberForma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0" fillId="0" borderId="45" xfId="0" applyNumberFormat="1" applyBorder="1" applyAlignment="1" applyProtection="1">
      <alignment horizontal="center" vertical="top"/>
      <protection locked="0"/>
    </xf>
    <xf numFmtId="167" fontId="0" fillId="4" borderId="32" xfId="4" applyNumberFormat="1" applyFont="1" applyFill="1" applyBorder="1" applyAlignment="1" applyProtection="1">
      <alignment vertical="top"/>
      <protection locked="0"/>
    </xf>
    <xf numFmtId="167" fontId="0" fillId="4" borderId="53" xfId="4" applyNumberFormat="1" applyFont="1" applyFill="1" applyBorder="1" applyAlignment="1" applyProtection="1">
      <alignment vertical="top"/>
      <protection locked="0"/>
    </xf>
    <xf numFmtId="167" fontId="0" fillId="4" borderId="11" xfId="4" applyNumberFormat="1" applyFont="1" applyFill="1" applyBorder="1" applyAlignment="1" applyProtection="1">
      <alignment vertical="top"/>
      <protection locked="0"/>
    </xf>
    <xf numFmtId="167" fontId="0" fillId="4" borderId="52" xfId="4" applyNumberFormat="1" applyFont="1" applyFill="1" applyBorder="1" applyAlignment="1" applyProtection="1">
      <alignment vertical="top"/>
      <protection locked="0"/>
    </xf>
    <xf numFmtId="0" fontId="0" fillId="4" borderId="31"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33" xfId="4" applyNumberFormat="1" applyFont="1" applyFill="1" applyBorder="1" applyAlignment="1" applyProtection="1">
      <alignment horizontal="left" vertical="top"/>
      <protection locked="0"/>
    </xf>
    <xf numFmtId="0" fontId="0" fillId="4" borderId="11" xfId="4" applyNumberFormat="1" applyFont="1" applyFill="1" applyBorder="1" applyAlignment="1" applyProtection="1">
      <alignment horizontal="left" vertical="top"/>
      <protection locked="0"/>
    </xf>
    <xf numFmtId="0" fontId="0" fillId="4" borderId="45" xfId="4" applyNumberFormat="1" applyFont="1" applyFill="1" applyBorder="1" applyAlignment="1" applyProtection="1">
      <alignment horizontal="left" vertical="top"/>
      <protection locked="0"/>
    </xf>
    <xf numFmtId="167" fontId="0" fillId="4" borderId="35" xfId="4" applyNumberFormat="1" applyFont="1" applyFill="1" applyBorder="1" applyAlignment="1" applyProtection="1">
      <protection locked="0"/>
    </xf>
    <xf numFmtId="0" fontId="6" fillId="4" borderId="59" xfId="0" applyFont="1" applyFill="1" applyBorder="1" applyAlignment="1" applyProtection="1">
      <alignment wrapText="1"/>
      <protection locked="0"/>
    </xf>
    <xf numFmtId="9" fontId="6" fillId="0" borderId="0" xfId="5" applyFont="1" applyFill="1" applyBorder="1" applyAlignment="1" applyProtection="1">
      <alignment wrapText="1"/>
      <protection locked="0"/>
    </xf>
    <xf numFmtId="164" fontId="6" fillId="0" borderId="22" xfId="4" applyFont="1" applyFill="1" applyBorder="1" applyAlignment="1" applyProtection="1">
      <alignment horizontal="center" vertical="center"/>
      <protection locked="0"/>
    </xf>
    <xf numFmtId="164" fontId="6" fillId="0" borderId="0" xfId="0" applyNumberFormat="1" applyFont="1" applyProtection="1">
      <protection locked="0"/>
    </xf>
    <xf numFmtId="9" fontId="6" fillId="0" borderId="0" xfId="0" applyNumberFormat="1" applyFont="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7" fillId="3" borderId="0" xfId="2" applyFont="1" applyFill="1" applyBorder="1" applyAlignment="1">
      <alignment wrapText="1"/>
    </xf>
    <xf numFmtId="0" fontId="0" fillId="4" borderId="0" xfId="0" applyFill="1" applyAlignment="1" applyProtection="1">
      <alignment horizontal="left" vertical="top" wrapText="1"/>
      <protection locked="0"/>
    </xf>
    <xf numFmtId="167" fontId="0" fillId="4" borderId="42" xfId="4" applyNumberFormat="1" applyFont="1" applyFill="1" applyBorder="1" applyAlignment="1" applyProtection="1">
      <alignment vertical="top"/>
      <protection locked="0"/>
    </xf>
    <xf numFmtId="167" fontId="0" fillId="4" borderId="93" xfId="4" applyNumberFormat="1" applyFont="1" applyFill="1" applyBorder="1" applyAlignment="1" applyProtection="1">
      <alignment vertical="top"/>
      <protection locked="0"/>
    </xf>
    <xf numFmtId="49" fontId="0" fillId="3" borderId="0" xfId="0" applyNumberFormat="1" applyFill="1" applyAlignment="1" applyProtection="1">
      <alignment horizontal="left" vertical="top" wrapText="1"/>
      <protection locked="0"/>
    </xf>
    <xf numFmtId="49" fontId="6" fillId="0" borderId="28" xfId="0" applyNumberFormat="1" applyFont="1" applyBorder="1" applyAlignment="1" applyProtection="1">
      <alignment horizontal="left" vertical="top" wrapText="1"/>
      <protection locked="0"/>
    </xf>
    <xf numFmtId="49" fontId="6" fillId="0" borderId="42"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49" fontId="0" fillId="0" borderId="42" xfId="0" applyNumberFormat="1" applyBorder="1" applyAlignment="1" applyProtection="1">
      <alignment horizontal="left" vertical="top" wrapText="1"/>
      <protection locked="0"/>
    </xf>
    <xf numFmtId="0" fontId="33" fillId="3" borderId="0" xfId="1" applyFont="1" applyFill="1" applyBorder="1" applyAlignment="1" applyProtection="1"/>
    <xf numFmtId="0" fontId="23" fillId="3" borderId="0" xfId="2" applyFont="1" applyFill="1" applyBorder="1" applyAlignment="1" applyProtection="1">
      <alignment horizontal="center" wrapText="1"/>
    </xf>
    <xf numFmtId="0" fontId="39" fillId="3" borderId="0" xfId="1" applyFont="1" applyFill="1" applyBorder="1" applyAlignment="1" applyProtection="1"/>
    <xf numFmtId="0" fontId="6" fillId="3" borderId="0" xfId="2" applyFont="1" applyFill="1" applyBorder="1" applyAlignment="1" applyProtection="1">
      <alignment horizontal="center" wrapText="1"/>
    </xf>
    <xf numFmtId="0" fontId="6" fillId="3" borderId="62" xfId="0" applyFont="1" applyFill="1" applyBorder="1" applyAlignment="1">
      <alignment horizontal="center" wrapText="1"/>
    </xf>
    <xf numFmtId="0" fontId="6" fillId="8" borderId="15" xfId="0" applyFont="1" applyFill="1" applyBorder="1" applyAlignment="1">
      <alignment horizontal="left" wrapText="1"/>
    </xf>
    <xf numFmtId="0" fontId="6" fillId="8" borderId="16" xfId="0" applyFont="1" applyFill="1" applyBorder="1" applyAlignment="1">
      <alignment horizontal="left" wrapText="1"/>
    </xf>
    <xf numFmtId="0" fontId="6" fillId="3" borderId="0" xfId="0" applyFont="1" applyFill="1" applyAlignment="1">
      <alignment horizontal="center" wrapText="1"/>
    </xf>
    <xf numFmtId="0" fontId="39" fillId="0" borderId="0" xfId="1" applyFont="1" applyFill="1" applyBorder="1" applyAlignment="1" applyProtection="1"/>
    <xf numFmtId="0" fontId="6" fillId="8" borderId="68" xfId="0" applyFont="1" applyFill="1" applyBorder="1" applyAlignment="1">
      <alignment horizontal="left" wrapText="1"/>
    </xf>
    <xf numFmtId="0" fontId="6" fillId="8" borderId="44" xfId="0" applyFont="1" applyFill="1" applyBorder="1" applyAlignment="1">
      <alignment horizontal="left" wrapText="1"/>
    </xf>
    <xf numFmtId="0" fontId="6" fillId="3" borderId="66" xfId="0" applyFont="1" applyFill="1" applyBorder="1" applyAlignment="1">
      <alignment horizontal="center" wrapText="1"/>
    </xf>
    <xf numFmtId="0" fontId="6" fillId="3" borderId="40" xfId="0" applyFont="1" applyFill="1" applyBorder="1" applyAlignment="1">
      <alignment horizontal="left" wrapText="1"/>
    </xf>
    <xf numFmtId="0" fontId="6" fillId="3" borderId="54" xfId="0" applyFont="1" applyFill="1" applyBorder="1" applyAlignment="1">
      <alignment horizontal="center" wrapText="1"/>
    </xf>
    <xf numFmtId="0" fontId="6" fillId="8" borderId="0" xfId="0" applyFont="1" applyFill="1" applyAlignment="1">
      <alignment wrapText="1"/>
    </xf>
    <xf numFmtId="0" fontId="6" fillId="8" borderId="16"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8" borderId="85" xfId="0" applyFont="1" applyFill="1" applyBorder="1" applyAlignment="1">
      <alignment wrapText="1"/>
    </xf>
    <xf numFmtId="0" fontId="6" fillId="3" borderId="16" xfId="0" applyFont="1" applyFill="1" applyBorder="1" applyAlignment="1">
      <alignment horizontal="center" wrapText="1"/>
    </xf>
    <xf numFmtId="0" fontId="6" fillId="3" borderId="14" xfId="0" applyFont="1" applyFill="1" applyBorder="1" applyAlignment="1">
      <alignment horizontal="center" wrapText="1"/>
    </xf>
    <xf numFmtId="0" fontId="6" fillId="3" borderId="15" xfId="0" applyFont="1" applyFill="1" applyBorder="1" applyAlignment="1">
      <alignment horizontal="center" wrapText="1"/>
    </xf>
    <xf numFmtId="0" fontId="6" fillId="0" borderId="0" xfId="0" applyFont="1" applyAlignment="1">
      <alignment horizontal="center"/>
    </xf>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36" fillId="9" borderId="91" xfId="0" applyFont="1" applyFill="1" applyBorder="1" applyAlignment="1">
      <alignment horizontal="center" vertical="center" wrapText="1"/>
    </xf>
    <xf numFmtId="1" fontId="36" fillId="0" borderId="0" xfId="0" applyNumberFormat="1" applyFont="1" applyAlignment="1">
      <alignment horizontal="center" vertical="center"/>
    </xf>
    <xf numFmtId="170" fontId="36" fillId="0" borderId="0" xfId="0" applyNumberFormat="1" applyFont="1" applyAlignment="1">
      <alignment horizontal="center" vertical="center"/>
    </xf>
    <xf numFmtId="1" fontId="6" fillId="0" borderId="0" xfId="0" applyNumberFormat="1" applyFont="1"/>
    <xf numFmtId="0" fontId="37" fillId="0" borderId="0" xfId="0" applyFont="1" applyAlignme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3" xfId="0" applyFont="1" applyBorder="1" applyAlignment="1">
      <alignment vertical="center"/>
    </xf>
    <xf numFmtId="0" fontId="36" fillId="0" borderId="3" xfId="0" applyFont="1" applyBorder="1" applyAlignment="1">
      <alignment horizontal="center" vertical="center"/>
    </xf>
    <xf numFmtId="1" fontId="6" fillId="0" borderId="3" xfId="0" applyNumberFormat="1" applyFont="1" applyBorder="1"/>
    <xf numFmtId="0" fontId="6" fillId="10" borderId="0" xfId="0" applyFont="1" applyFill="1"/>
    <xf numFmtId="0" fontId="6" fillId="4" borderId="0" xfId="0" applyFont="1" applyFill="1" applyAlignment="1" applyProtection="1">
      <alignment horizontal="center" vertical="center"/>
      <protection locked="0"/>
    </xf>
    <xf numFmtId="167" fontId="6" fillId="3" borderId="12" xfId="0" applyNumberFormat="1" applyFont="1" applyFill="1" applyBorder="1" applyAlignment="1">
      <alignment vertical="center"/>
    </xf>
    <xf numFmtId="167" fontId="6" fillId="3" borderId="0" xfId="0" applyNumberFormat="1" applyFont="1" applyFill="1" applyAlignment="1">
      <alignment vertical="center"/>
    </xf>
    <xf numFmtId="167" fontId="38" fillId="3" borderId="12" xfId="4" applyNumberFormat="1" applyFont="1" applyFill="1" applyBorder="1" applyAlignment="1" applyProtection="1">
      <alignment vertical="center"/>
    </xf>
    <xf numFmtId="9" fontId="38" fillId="3" borderId="0" xfId="5" applyFont="1" applyFill="1" applyBorder="1" applyAlignment="1" applyProtection="1">
      <alignment vertical="center"/>
    </xf>
    <xf numFmtId="0" fontId="38" fillId="3" borderId="0" xfId="0" applyFont="1" applyFill="1" applyAlignment="1">
      <alignment vertical="center"/>
    </xf>
    <xf numFmtId="0" fontId="38" fillId="3" borderId="0" xfId="0" applyFont="1" applyFill="1" applyAlignment="1" applyProtection="1">
      <alignment vertical="center"/>
      <protection locked="0"/>
    </xf>
    <xf numFmtId="0" fontId="43" fillId="0" borderId="14" xfId="0" applyFont="1" applyBorder="1" applyAlignment="1" applyProtection="1">
      <alignment horizontal="left" vertical="top" wrapText="1"/>
      <protection locked="0"/>
    </xf>
    <xf numFmtId="0" fontId="43" fillId="0" borderId="47" xfId="0" applyFont="1" applyBorder="1" applyAlignment="1" applyProtection="1">
      <alignment horizontal="left" vertical="top" wrapText="1"/>
      <protection locked="0"/>
    </xf>
    <xf numFmtId="0" fontId="6" fillId="0" borderId="73" xfId="0" applyFont="1" applyBorder="1" applyAlignment="1" applyProtection="1">
      <alignment horizontal="center" vertical="center" wrapText="1"/>
      <protection locked="0"/>
    </xf>
    <xf numFmtId="0" fontId="6" fillId="4" borderId="59" xfId="0" applyFont="1" applyFill="1" applyBorder="1" applyAlignment="1" applyProtection="1">
      <alignment horizontal="center" vertical="center" wrapText="1"/>
      <protection locked="0"/>
    </xf>
    <xf numFmtId="0" fontId="6" fillId="4" borderId="84" xfId="0" applyFont="1" applyFill="1" applyBorder="1" applyAlignment="1" applyProtection="1">
      <alignment horizontal="center" vertical="center" wrapText="1"/>
      <protection locked="0"/>
    </xf>
    <xf numFmtId="0" fontId="6" fillId="4" borderId="74" xfId="0" applyFont="1" applyFill="1" applyBorder="1" applyAlignment="1" applyProtection="1">
      <alignment horizontal="center" vertical="center" wrapText="1"/>
      <protection locked="0"/>
    </xf>
    <xf numFmtId="0" fontId="6" fillId="4" borderId="5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45"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167" fontId="38" fillId="4" borderId="12" xfId="4" applyNumberFormat="1" applyFont="1" applyFill="1" applyBorder="1" applyAlignment="1" applyProtection="1">
      <alignment vertical="center"/>
    </xf>
    <xf numFmtId="0" fontId="8" fillId="3" borderId="48" xfId="0" applyFont="1" applyFill="1" applyBorder="1" applyAlignment="1">
      <alignment horizontal="left" vertical="center" wrapText="1"/>
    </xf>
    <xf numFmtId="0" fontId="23" fillId="3" borderId="71" xfId="2" applyFont="1" applyFill="1" applyBorder="1" applyAlignment="1">
      <alignment vertical="center" wrapText="1"/>
    </xf>
    <xf numFmtId="0" fontId="44" fillId="0" borderId="0" xfId="0" applyFont="1"/>
    <xf numFmtId="0" fontId="0" fillId="0" borderId="5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168" fontId="0" fillId="0" borderId="21" xfId="0" applyNumberFormat="1" applyBorder="1" applyAlignment="1" applyProtection="1">
      <alignment horizontal="left" vertical="center" wrapText="1"/>
      <protection locked="0"/>
    </xf>
    <xf numFmtId="0" fontId="44" fillId="0" borderId="0" xfId="0" applyFont="1" applyAlignment="1">
      <alignment horizontal="left"/>
    </xf>
    <xf numFmtId="10" fontId="38" fillId="3" borderId="12" xfId="5" applyNumberFormat="1" applyFont="1" applyFill="1" applyBorder="1" applyAlignment="1" applyProtection="1">
      <alignment vertical="center"/>
    </xf>
    <xf numFmtId="0" fontId="0" fillId="4" borderId="0" xfId="0" applyFill="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0" xfId="0" applyFont="1" applyAlignment="1" applyProtection="1">
      <alignment horizontal="center"/>
      <protection locked="0"/>
    </xf>
    <xf numFmtId="14" fontId="6" fillId="0" borderId="51" xfId="0" applyNumberFormat="1" applyFont="1" applyBorder="1" applyAlignment="1" applyProtection="1">
      <alignment horizontal="center" vertical="center"/>
      <protection locked="0" hidden="1"/>
    </xf>
    <xf numFmtId="0" fontId="0" fillId="0" borderId="0" xfId="0" applyProtection="1">
      <protection hidden="1"/>
    </xf>
    <xf numFmtId="0" fontId="6" fillId="3" borderId="42" xfId="0" applyFont="1" applyFill="1" applyBorder="1" applyAlignment="1" applyProtection="1">
      <alignment horizontal="center" vertical="top" wrapText="1"/>
      <protection locked="0" hidden="1"/>
    </xf>
    <xf numFmtId="0" fontId="6" fillId="3" borderId="21" xfId="3" applyFont="1" applyFill="1" applyBorder="1" applyAlignment="1" applyProtection="1">
      <alignment horizontal="left" vertical="top" wrapText="1"/>
    </xf>
    <xf numFmtId="0" fontId="6" fillId="3" borderId="51" xfId="3" applyFont="1" applyFill="1" applyBorder="1" applyAlignment="1" applyProtection="1">
      <alignment horizontal="center" vertical="top" wrapText="1"/>
    </xf>
    <xf numFmtId="0" fontId="6" fillId="3" borderId="28" xfId="0" applyFont="1" applyFill="1" applyBorder="1" applyAlignment="1">
      <alignment vertical="top"/>
    </xf>
    <xf numFmtId="0" fontId="33" fillId="3" borderId="6" xfId="1" applyFont="1" applyFill="1" applyBorder="1" applyAlignment="1" applyProtection="1">
      <alignment vertical="center"/>
    </xf>
    <xf numFmtId="3" fontId="6" fillId="3" borderId="0" xfId="0" applyNumberFormat="1" applyFont="1" applyFill="1" applyAlignment="1">
      <alignment horizontal="right" vertical="center"/>
    </xf>
    <xf numFmtId="49" fontId="6" fillId="0" borderId="11" xfId="0" applyNumberFormat="1" applyFont="1" applyBorder="1" applyAlignment="1" applyProtection="1">
      <alignment horizontal="left" vertical="center" wrapText="1"/>
      <protection locked="0"/>
    </xf>
    <xf numFmtId="0" fontId="8" fillId="3" borderId="11" xfId="0" applyFont="1" applyFill="1" applyBorder="1" applyAlignment="1">
      <alignment horizontal="left" vertical="top" wrapText="1"/>
    </xf>
    <xf numFmtId="0" fontId="8" fillId="3" borderId="0" xfId="0" applyFont="1" applyFill="1" applyAlignment="1">
      <alignment horizontal="left" vertical="top" wrapText="1"/>
    </xf>
    <xf numFmtId="0" fontId="8" fillId="3" borderId="42" xfId="0" applyFont="1" applyFill="1" applyBorder="1" applyAlignment="1">
      <alignment horizontal="left" vertical="top" wrapText="1"/>
    </xf>
    <xf numFmtId="49" fontId="6" fillId="0" borderId="59" xfId="0" applyNumberFormat="1" applyFont="1" applyBorder="1" applyAlignment="1" applyProtection="1">
      <alignment horizontal="left" vertical="top" wrapText="1"/>
      <protection locked="0"/>
    </xf>
    <xf numFmtId="0" fontId="6" fillId="3" borderId="16" xfId="0" applyFont="1" applyFill="1" applyBorder="1" applyAlignment="1">
      <alignment horizontal="left" vertical="top" wrapText="1"/>
    </xf>
    <xf numFmtId="49" fontId="6" fillId="0" borderId="21" xfId="0" applyNumberFormat="1" applyFont="1" applyBorder="1" applyAlignment="1" applyProtection="1">
      <alignment horizontal="left" vertical="top" wrapText="1"/>
      <protection locked="0"/>
    </xf>
    <xf numFmtId="0" fontId="6" fillId="4" borderId="21" xfId="0" applyFont="1" applyFill="1" applyBorder="1" applyAlignment="1" applyProtection="1">
      <alignment horizontal="left" vertical="top" wrapText="1"/>
      <protection locked="0"/>
    </xf>
    <xf numFmtId="0" fontId="36" fillId="3" borderId="16" xfId="0" applyFont="1" applyFill="1" applyBorder="1" applyAlignment="1">
      <alignment vertical="center" wrapText="1"/>
    </xf>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4" xfId="0" applyFont="1" applyFill="1" applyBorder="1" applyAlignment="1">
      <alignment vertical="center" wrapText="1"/>
    </xf>
    <xf numFmtId="0" fontId="6" fillId="0" borderId="0" xfId="0" applyFont="1" applyAlignment="1" applyProtection="1">
      <alignment horizontal="left" vertical="top" wrapText="1"/>
      <protection locked="0"/>
    </xf>
    <xf numFmtId="0" fontId="40" fillId="3" borderId="16" xfId="6" applyFont="1" applyFill="1" applyBorder="1" applyAlignment="1" applyProtection="1">
      <alignment horizontal="left" vertical="center" wrapText="1"/>
      <protection locked="0"/>
    </xf>
    <xf numFmtId="0" fontId="6" fillId="3" borderId="0" xfId="0" applyFont="1" applyFill="1" applyAlignment="1" applyProtection="1">
      <alignment horizontal="center" vertical="center"/>
      <protection locked="0"/>
    </xf>
    <xf numFmtId="0" fontId="36" fillId="3" borderId="0" xfId="0" applyFont="1" applyFill="1" applyAlignment="1">
      <alignment vertical="center" wrapText="1"/>
    </xf>
    <xf numFmtId="172" fontId="6" fillId="3" borderId="12" xfId="4" applyNumberFormat="1" applyFont="1" applyFill="1" applyBorder="1" applyAlignment="1" applyProtection="1">
      <alignment vertical="top"/>
    </xf>
    <xf numFmtId="10" fontId="6" fillId="3" borderId="12" xfId="5" applyNumberFormat="1" applyFont="1" applyFill="1" applyBorder="1" applyAlignment="1" applyProtection="1">
      <alignment vertical="top"/>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2" fillId="4" borderId="0" xfId="1" applyFill="1" applyBorder="1" applyAlignment="1">
      <alignment vertical="top"/>
    </xf>
    <xf numFmtId="0" fontId="0" fillId="3" borderId="0" xfId="0" applyFill="1" applyAlignment="1">
      <alignment horizontal="center" vertical="center" wrapText="1"/>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0" fillId="3" borderId="16" xfId="0" applyFill="1" applyBorder="1" applyAlignment="1">
      <alignment horizontal="center" vertical="center" wrapText="1"/>
    </xf>
    <xf numFmtId="0" fontId="3" fillId="3" borderId="1" xfId="2" applyFill="1" applyAlignment="1"/>
    <xf numFmtId="0" fontId="8" fillId="3" borderId="0" xfId="0" applyFont="1" applyFill="1" applyAlignment="1">
      <alignment vertical="center" wrapText="1"/>
    </xf>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19" fillId="3" borderId="0" xfId="0" applyFont="1" applyFill="1" applyAlignment="1">
      <alignment vertical="center" wrapText="1"/>
    </xf>
    <xf numFmtId="0" fontId="19" fillId="3" borderId="0" xfId="0" applyFont="1" applyFill="1" applyAlignment="1">
      <alignment horizontal="left" vertical="center" wrapText="1"/>
    </xf>
    <xf numFmtId="0" fontId="37" fillId="3" borderId="0" xfId="0" applyFont="1" applyFill="1" applyAlignment="1">
      <alignment horizontal="left" vertical="top" wrapText="1"/>
    </xf>
    <xf numFmtId="0" fontId="37" fillId="3" borderId="0" xfId="0" applyFont="1" applyFill="1" applyAlignment="1">
      <alignment horizontal="center" vertical="top"/>
    </xf>
    <xf numFmtId="0" fontId="8" fillId="3" borderId="0" xfId="0" applyFont="1" applyFill="1" applyAlignment="1">
      <alignment vertical="top" wrapText="1"/>
    </xf>
    <xf numFmtId="0" fontId="19" fillId="3" borderId="0" xfId="0" applyFont="1" applyFill="1" applyAlignment="1">
      <alignment horizontal="left" vertical="top"/>
    </xf>
    <xf numFmtId="0" fontId="6" fillId="3" borderId="0" xfId="0" applyFont="1" applyFill="1" applyAlignment="1" applyProtection="1">
      <alignment vertical="top"/>
      <protection locked="0"/>
    </xf>
    <xf numFmtId="167" fontId="0" fillId="4" borderId="94" xfId="4" applyNumberFormat="1" applyFont="1" applyFill="1" applyBorder="1" applyAlignment="1" applyProtection="1">
      <alignment vertical="top"/>
      <protection locked="0"/>
    </xf>
    <xf numFmtId="0" fontId="6" fillId="4" borderId="13" xfId="0" applyFont="1" applyFill="1" applyBorder="1" applyAlignment="1" applyProtection="1">
      <alignment vertical="top" wrapText="1"/>
      <protection locked="0"/>
    </xf>
    <xf numFmtId="167" fontId="0" fillId="4" borderId="48" xfId="4" applyNumberFormat="1" applyFont="1" applyFill="1" applyBorder="1" applyAlignment="1" applyProtection="1">
      <alignment vertical="top"/>
      <protection locked="0"/>
    </xf>
    <xf numFmtId="164" fontId="10" fillId="3" borderId="0" xfId="4" applyFont="1" applyFill="1" applyBorder="1"/>
    <xf numFmtId="167" fontId="10" fillId="3" borderId="41" xfId="4" applyNumberFormat="1" applyFont="1" applyFill="1" applyBorder="1"/>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6" fillId="4" borderId="13" xfId="0" applyFont="1" applyFill="1" applyBorder="1" applyAlignment="1" applyProtection="1">
      <alignment horizontal="left" vertical="top" wrapText="1"/>
      <protection locked="0"/>
    </xf>
    <xf numFmtId="167" fontId="0" fillId="4" borderId="96" xfId="4" applyNumberFormat="1" applyFont="1" applyFill="1" applyBorder="1" applyAlignment="1" applyProtection="1">
      <alignment vertical="top"/>
      <protection locked="0"/>
    </xf>
    <xf numFmtId="167" fontId="10" fillId="3" borderId="91" xfId="4" applyNumberFormat="1" applyFont="1" applyFill="1" applyBorder="1"/>
    <xf numFmtId="0" fontId="6" fillId="3" borderId="0" xfId="0" applyFont="1" applyFill="1" applyAlignment="1" applyProtection="1">
      <alignment horizontal="left" vertical="top" wrapText="1"/>
      <protection locked="0"/>
    </xf>
    <xf numFmtId="0" fontId="8" fillId="3" borderId="0" xfId="0" applyFont="1" applyFill="1" applyAlignment="1">
      <alignment horizontal="left" wrapText="1"/>
    </xf>
    <xf numFmtId="0" fontId="6" fillId="3" borderId="63" xfId="0" applyFont="1" applyFill="1" applyBorder="1" applyAlignment="1">
      <alignment horizontal="center" vertical="center" wrapText="1"/>
    </xf>
    <xf numFmtId="0" fontId="6" fillId="4" borderId="97" xfId="7" applyNumberFormat="1" applyFont="1" applyFill="1" applyBorder="1" applyAlignment="1" applyProtection="1">
      <alignment horizontal="right" vertical="center"/>
      <protection locked="0"/>
    </xf>
    <xf numFmtId="0" fontId="6" fillId="4" borderId="97" xfId="0" applyFont="1" applyFill="1" applyBorder="1" applyAlignment="1" applyProtection="1">
      <alignment horizontal="right" vertical="center"/>
      <protection locked="0"/>
    </xf>
    <xf numFmtId="0" fontId="6" fillId="3" borderId="0" xfId="0" applyFont="1" applyFill="1" applyAlignment="1">
      <alignment horizontal="right" wrapText="1"/>
    </xf>
    <xf numFmtId="0" fontId="6" fillId="3" borderId="0" xfId="0" applyFont="1" applyFill="1" applyAlignment="1">
      <alignment horizontal="right"/>
    </xf>
    <xf numFmtId="0" fontId="6" fillId="3" borderId="0" xfId="0" applyFont="1" applyFill="1" applyAlignment="1">
      <alignment horizontal="right" vertical="center"/>
    </xf>
    <xf numFmtId="0" fontId="8" fillId="3" borderId="64" xfId="0" applyFont="1" applyFill="1" applyBorder="1" applyAlignment="1">
      <alignment horizontal="center" vertical="center" wrapText="1"/>
    </xf>
    <xf numFmtId="3" fontId="6" fillId="4" borderId="44" xfId="0" applyNumberFormat="1" applyFont="1" applyFill="1" applyBorder="1" applyAlignment="1" applyProtection="1">
      <alignment horizontal="right" vertical="center"/>
      <protection locked="0"/>
    </xf>
    <xf numFmtId="3" fontId="8" fillId="3" borderId="64" xfId="0" applyNumberFormat="1" applyFont="1" applyFill="1" applyBorder="1" applyAlignment="1">
      <alignment horizontal="right" vertical="center"/>
    </xf>
    <xf numFmtId="3" fontId="6" fillId="4" borderId="68" xfId="0" applyNumberFormat="1" applyFont="1" applyFill="1" applyBorder="1" applyAlignment="1" applyProtection="1">
      <alignment horizontal="right" vertical="center" wrapText="1"/>
      <protection locked="0"/>
    </xf>
    <xf numFmtId="0" fontId="6" fillId="3" borderId="0" xfId="0" applyFont="1" applyFill="1" applyAlignment="1" applyProtection="1">
      <alignment vertical="center" wrapText="1"/>
      <protection locked="0"/>
    </xf>
    <xf numFmtId="1" fontId="8" fillId="3" borderId="64" xfId="0" applyNumberFormat="1" applyFont="1" applyFill="1" applyBorder="1" applyAlignment="1">
      <alignment horizontal="right" vertical="center"/>
    </xf>
    <xf numFmtId="0" fontId="6" fillId="3" borderId="0" xfId="0" applyFont="1" applyFill="1" applyAlignment="1">
      <alignment horizontal="left" vertical="center"/>
    </xf>
    <xf numFmtId="0" fontId="6" fillId="4" borderId="95" xfId="0" applyFont="1" applyFill="1" applyBorder="1" applyAlignment="1" applyProtection="1">
      <alignment vertical="top" wrapText="1"/>
      <protection locked="0"/>
    </xf>
    <xf numFmtId="0" fontId="6" fillId="4" borderId="95" xfId="0" applyFont="1" applyFill="1" applyBorder="1" applyAlignment="1" applyProtection="1">
      <alignment horizontal="left" vertical="top" wrapText="1"/>
      <protection locked="0"/>
    </xf>
    <xf numFmtId="0" fontId="0" fillId="4" borderId="32"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5" fontId="6" fillId="4" borderId="0" xfId="4" applyNumberFormat="1" applyFont="1" applyFill="1" applyAlignment="1" applyProtection="1">
      <alignment horizontal="left" vertical="center"/>
      <protection locked="0"/>
    </xf>
    <xf numFmtId="0" fontId="0" fillId="4" borderId="0" xfId="0" applyFill="1" applyAlignment="1">
      <alignment vertical="top" wrapText="1"/>
    </xf>
    <xf numFmtId="0" fontId="0" fillId="4" borderId="0" xfId="0" applyFill="1"/>
    <xf numFmtId="0" fontId="0" fillId="0" borderId="11" xfId="0" applyBorder="1" applyAlignment="1">
      <alignment horizontal="left" vertical="center"/>
    </xf>
    <xf numFmtId="5" fontId="0" fillId="0" borderId="11" xfId="0" applyNumberFormat="1" applyBorder="1" applyAlignment="1">
      <alignment vertical="center"/>
    </xf>
    <xf numFmtId="0" fontId="6" fillId="0" borderId="48" xfId="3" applyFont="1" applyFill="1" applyBorder="1" applyAlignment="1" applyProtection="1">
      <alignment horizontal="center" vertical="top" wrapText="1"/>
      <protection locked="0"/>
    </xf>
    <xf numFmtId="1" fontId="6" fillId="0" borderId="48" xfId="3" applyNumberFormat="1" applyFont="1" applyFill="1" applyBorder="1" applyAlignment="1" applyProtection="1">
      <alignment horizontal="center" vertical="top" wrapText="1"/>
      <protection locked="0"/>
    </xf>
    <xf numFmtId="9" fontId="23" fillId="0" borderId="11" xfId="0" applyNumberFormat="1" applyFont="1" applyBorder="1" applyAlignment="1">
      <alignment horizontal="right" vertical="top"/>
    </xf>
    <xf numFmtId="171" fontId="23" fillId="3" borderId="0" xfId="0" applyNumberFormat="1" applyFont="1" applyFill="1" applyAlignment="1">
      <alignment horizontal="right" vertical="top"/>
    </xf>
    <xf numFmtId="0" fontId="45" fillId="0" borderId="0" xfId="0" applyFont="1" applyAlignment="1">
      <alignment wrapText="1"/>
    </xf>
    <xf numFmtId="0" fontId="0" fillId="3" borderId="14" xfId="0" applyFill="1" applyBorder="1" applyAlignment="1">
      <alignment horizontal="right" vertical="top" wrapText="1"/>
    </xf>
    <xf numFmtId="171" fontId="23" fillId="4" borderId="0" xfId="0" applyNumberFormat="1" applyFont="1" applyFill="1" applyAlignment="1">
      <alignment horizontal="right" vertical="top"/>
    </xf>
    <xf numFmtId="49" fontId="0" fillId="0" borderId="0" xfId="0" applyNumberFormat="1" applyAlignment="1" applyProtection="1">
      <alignment horizontal="left" vertical="top" wrapText="1"/>
      <protection locked="0"/>
    </xf>
    <xf numFmtId="0" fontId="2" fillId="0" borderId="0" xfId="1" applyFill="1" applyBorder="1" applyAlignment="1">
      <alignment vertical="center"/>
    </xf>
    <xf numFmtId="0" fontId="12" fillId="0" borderId="0" xfId="0" applyFont="1" applyAlignment="1">
      <alignment horizontal="center"/>
    </xf>
    <xf numFmtId="167" fontId="0" fillId="0" borderId="0" xfId="0" applyNumberFormat="1"/>
    <xf numFmtId="0" fontId="10" fillId="0" borderId="0" xfId="0" applyFont="1"/>
    <xf numFmtId="9" fontId="0" fillId="0" borderId="0" xfId="0" applyNumberFormat="1" applyAlignment="1">
      <alignment horizontal="center"/>
    </xf>
    <xf numFmtId="164" fontId="0" fillId="0" borderId="0" xfId="4" applyFont="1" applyFill="1" applyBorder="1"/>
    <xf numFmtId="164" fontId="0" fillId="0" borderId="0" xfId="4" applyFont="1" applyFill="1"/>
    <xf numFmtId="0" fontId="10" fillId="0" borderId="0" xfId="0" applyFont="1" applyAlignment="1">
      <alignment horizontal="right"/>
    </xf>
    <xf numFmtId="9" fontId="0" fillId="0" borderId="0" xfId="5" applyFont="1" applyFill="1"/>
    <xf numFmtId="0" fontId="3" fillId="0" borderId="0" xfId="2" applyFill="1" applyBorder="1" applyAlignment="1">
      <alignment horizontal="left" wrapText="1"/>
    </xf>
    <xf numFmtId="0" fontId="0" fillId="0" borderId="0" xfId="0" applyAlignment="1" applyProtection="1">
      <alignment horizontal="left" vertical="top" wrapText="1"/>
      <protection locked="0"/>
    </xf>
    <xf numFmtId="5" fontId="6" fillId="4" borderId="98" xfId="4" applyNumberFormat="1" applyFont="1" applyFill="1" applyBorder="1" applyAlignment="1" applyProtection="1">
      <alignment horizontal="left" vertical="center"/>
      <protection locked="0"/>
    </xf>
    <xf numFmtId="0" fontId="0" fillId="3" borderId="0" xfId="0" applyFill="1" applyAlignment="1" applyProtection="1">
      <alignment horizontal="left" vertical="top" wrapText="1"/>
      <protection locked="0"/>
    </xf>
    <xf numFmtId="0" fontId="6" fillId="3" borderId="15" xfId="0" applyFont="1" applyFill="1" applyBorder="1" applyAlignment="1">
      <alignment horizontal="left" vertical="center" wrapText="1"/>
    </xf>
    <xf numFmtId="0" fontId="0" fillId="3" borderId="0" xfId="0" applyFill="1" applyAlignment="1">
      <alignment horizontal="center"/>
    </xf>
    <xf numFmtId="0" fontId="20" fillId="3" borderId="15" xfId="6" applyFill="1" applyBorder="1" applyAlignment="1">
      <alignment horizontal="left" vertical="center" wrapText="1"/>
    </xf>
    <xf numFmtId="0" fontId="6" fillId="3" borderId="16" xfId="0" applyFont="1" applyFill="1" applyBorder="1" applyAlignment="1">
      <alignment horizontal="left" vertical="center" wrapText="1"/>
    </xf>
    <xf numFmtId="0" fontId="3" fillId="3" borderId="5" xfId="2" applyFill="1" applyBorder="1" applyAlignment="1">
      <alignment horizontal="left" wrapText="1"/>
    </xf>
    <xf numFmtId="0" fontId="2" fillId="3" borderId="6" xfId="1" applyFill="1" applyBorder="1" applyAlignment="1">
      <alignment horizontal="left" vertical="center"/>
    </xf>
    <xf numFmtId="0" fontId="3" fillId="3" borderId="8" xfId="2" applyFill="1" applyBorder="1" applyAlignment="1">
      <alignment horizontal="left" wrapText="1"/>
    </xf>
    <xf numFmtId="0" fontId="8" fillId="3" borderId="0" xfId="2" applyFont="1" applyFill="1" applyBorder="1" applyAlignment="1">
      <alignment horizontal="center" vertical="center" wrapText="1"/>
    </xf>
    <xf numFmtId="0" fontId="3" fillId="3" borderId="6" xfId="2" applyFill="1" applyBorder="1" applyAlignment="1">
      <alignment horizontal="left" wrapText="1"/>
    </xf>
    <xf numFmtId="0" fontId="8" fillId="3" borderId="7" xfId="2" applyFont="1" applyFill="1" applyBorder="1" applyAlignment="1">
      <alignment horizontal="left" wrapText="1"/>
    </xf>
    <xf numFmtId="166" fontId="6" fillId="0" borderId="11" xfId="3" applyNumberFormat="1" applyFont="1" applyFill="1" applyBorder="1" applyAlignment="1" applyProtection="1">
      <alignment horizontal="left" vertical="center"/>
      <protection locked="0"/>
    </xf>
    <xf numFmtId="166" fontId="6" fillId="0" borderId="48" xfId="3" applyNumberFormat="1" applyFont="1" applyFill="1" applyBorder="1" applyAlignment="1" applyProtection="1">
      <alignment horizontal="left" vertical="center"/>
      <protection locked="0"/>
    </xf>
    <xf numFmtId="0" fontId="8" fillId="3" borderId="0" xfId="0" applyFont="1" applyFill="1" applyAlignment="1">
      <alignment horizontal="left" vertical="top" wrapText="1"/>
    </xf>
    <xf numFmtId="1" fontId="6" fillId="0" borderId="0" xfId="0" applyNumberFormat="1" applyFont="1" applyAlignment="1" applyProtection="1">
      <alignment horizontal="center" vertical="top" wrapText="1"/>
      <protection locked="0"/>
    </xf>
    <xf numFmtId="0" fontId="6" fillId="3" borderId="11" xfId="3" applyFont="1" applyFill="1" applyBorder="1" applyAlignment="1" applyProtection="1">
      <alignment horizontal="left" vertical="top"/>
      <protection locked="0"/>
    </xf>
    <xf numFmtId="0" fontId="6" fillId="3" borderId="48" xfId="3" applyFont="1" applyFill="1" applyBorder="1" applyAlignment="1" applyProtection="1">
      <alignment horizontal="left" vertical="top"/>
      <protection locked="0"/>
    </xf>
    <xf numFmtId="0" fontId="6" fillId="0" borderId="30" xfId="0" applyFont="1" applyBorder="1" applyAlignment="1" applyProtection="1">
      <alignment horizontal="center" vertical="top" wrapText="1"/>
      <protection locked="0"/>
    </xf>
    <xf numFmtId="0" fontId="6" fillId="0" borderId="49" xfId="0" applyFont="1" applyBorder="1" applyAlignment="1" applyProtection="1">
      <alignment horizontal="center" vertical="top" wrapText="1"/>
      <protection locked="0"/>
    </xf>
    <xf numFmtId="0" fontId="6" fillId="0" borderId="30" xfId="3" applyFont="1" applyFill="1" applyBorder="1" applyAlignment="1" applyProtection="1">
      <alignment horizontal="center" vertical="top" wrapText="1"/>
      <protection locked="0"/>
    </xf>
    <xf numFmtId="0" fontId="6" fillId="0" borderId="46" xfId="3" applyFont="1" applyFill="1" applyBorder="1" applyAlignment="1" applyProtection="1">
      <alignment horizontal="center" vertical="top" wrapText="1"/>
      <protection locked="0"/>
    </xf>
    <xf numFmtId="49" fontId="7" fillId="0" borderId="29" xfId="2" applyNumberFormat="1" applyFont="1" applyFill="1" applyBorder="1" applyAlignment="1" applyProtection="1">
      <alignment horizontal="left" vertical="top" wrapText="1"/>
      <protection locked="0"/>
    </xf>
    <xf numFmtId="49" fontId="7" fillId="0" borderId="42" xfId="2" applyNumberFormat="1" applyFont="1" applyFill="1" applyBorder="1" applyAlignment="1" applyProtection="1">
      <alignment horizontal="left" vertical="top" wrapText="1"/>
      <protection locked="0"/>
    </xf>
    <xf numFmtId="49" fontId="6" fillId="0" borderId="28" xfId="0" applyNumberFormat="1" applyFont="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49" fontId="6" fillId="0" borderId="42" xfId="0" applyNumberFormat="1" applyFont="1" applyBorder="1" applyAlignment="1" applyProtection="1">
      <alignment horizontal="left" vertical="top" wrapText="1"/>
      <protection locked="0"/>
    </xf>
    <xf numFmtId="49" fontId="6" fillId="0" borderId="59"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6" fillId="3" borderId="67" xfId="0" applyFont="1" applyFill="1" applyBorder="1" applyAlignment="1">
      <alignment vertical="top" wrapText="1"/>
    </xf>
    <xf numFmtId="0" fontId="6" fillId="3" borderId="43" xfId="0" applyFont="1" applyFill="1" applyBorder="1" applyAlignment="1">
      <alignment vertical="top" wrapText="1"/>
    </xf>
    <xf numFmtId="0" fontId="6" fillId="3" borderId="43" xfId="0" applyFont="1" applyFill="1" applyBorder="1" applyAlignment="1">
      <alignment horizontal="left" vertical="top" wrapText="1"/>
    </xf>
    <xf numFmtId="0" fontId="6" fillId="0" borderId="29" xfId="2" applyFont="1" applyFill="1" applyBorder="1" applyAlignment="1" applyProtection="1">
      <alignment horizontal="center" vertical="center"/>
      <protection locked="0"/>
    </xf>
    <xf numFmtId="0" fontId="6" fillId="0" borderId="42" xfId="2" applyFont="1" applyFill="1" applyBorder="1" applyAlignment="1" applyProtection="1">
      <alignment horizontal="center" vertical="center"/>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6" fillId="3" borderId="0" xfId="0" applyFont="1" applyFill="1" applyAlignment="1">
      <alignment horizontal="left" vertical="top" wrapText="1"/>
    </xf>
    <xf numFmtId="0" fontId="3" fillId="3" borderId="1" xfId="2" applyFill="1" applyAlignment="1">
      <alignment horizontal="left" wrapText="1"/>
    </xf>
    <xf numFmtId="0" fontId="3" fillId="3" borderId="25" xfId="2" applyFill="1" applyBorder="1" applyAlignment="1">
      <alignment horizontal="left" wrapText="1"/>
    </xf>
    <xf numFmtId="0" fontId="3" fillId="3" borderId="0" xfId="2" applyFill="1" applyBorder="1" applyAlignment="1">
      <alignment horizontal="left" vertical="top" wrapText="1"/>
    </xf>
    <xf numFmtId="49" fontId="0" fillId="0" borderId="55" xfId="0" applyNumberFormat="1" applyBorder="1" applyAlignment="1" applyProtection="1">
      <alignment horizontal="left" vertical="top" wrapText="1"/>
      <protection locked="0"/>
    </xf>
    <xf numFmtId="0" fontId="6" fillId="0" borderId="21" xfId="3" applyFont="1" applyFill="1" applyBorder="1" applyAlignment="1" applyProtection="1">
      <alignment horizontal="left" vertical="top" wrapText="1"/>
      <protection locked="0"/>
    </xf>
    <xf numFmtId="0" fontId="6" fillId="0" borderId="51" xfId="3" applyFont="1" applyFill="1" applyBorder="1" applyAlignment="1" applyProtection="1">
      <alignment horizontal="left" vertical="top" wrapText="1"/>
      <protection locked="0"/>
    </xf>
    <xf numFmtId="0" fontId="8" fillId="3" borderId="42" xfId="0" applyFont="1" applyFill="1" applyBorder="1" applyAlignment="1">
      <alignment horizontal="left" vertical="top" wrapText="1"/>
    </xf>
    <xf numFmtId="0" fontId="8" fillId="3" borderId="11" xfId="0" applyFont="1" applyFill="1" applyBorder="1" applyAlignment="1">
      <alignment horizontal="left" vertical="top" wrapText="1"/>
    </xf>
    <xf numFmtId="168" fontId="6" fillId="0" borderId="13" xfId="3" applyNumberFormat="1" applyFont="1" applyFill="1" applyBorder="1" applyAlignment="1" applyProtection="1">
      <alignment horizontal="left" vertical="top" wrapText="1"/>
      <protection locked="0"/>
    </xf>
    <xf numFmtId="168" fontId="6" fillId="0" borderId="11" xfId="3" applyNumberFormat="1" applyFont="1" applyFill="1" applyBorder="1" applyAlignment="1" applyProtection="1">
      <alignment horizontal="left" vertical="top" wrapText="1"/>
      <protection locked="0"/>
    </xf>
    <xf numFmtId="0" fontId="8" fillId="3" borderId="0" xfId="2" applyFont="1" applyFill="1" applyBorder="1" applyAlignment="1">
      <alignment horizontal="left" vertical="center" wrapText="1"/>
    </xf>
    <xf numFmtId="0" fontId="6" fillId="0" borderId="47" xfId="3" applyFont="1" applyFill="1" applyBorder="1" applyAlignment="1" applyProtection="1">
      <alignment horizontal="left" vertical="top" wrapText="1"/>
      <protection locked="0"/>
    </xf>
    <xf numFmtId="0" fontId="6" fillId="0" borderId="28" xfId="3" applyFont="1" applyFill="1" applyBorder="1" applyAlignment="1" applyProtection="1">
      <alignment horizontal="left" vertical="top" wrapText="1"/>
      <protection locked="0"/>
    </xf>
    <xf numFmtId="0" fontId="6" fillId="3" borderId="0" xfId="2" applyFont="1" applyFill="1" applyBorder="1" applyAlignment="1">
      <alignment horizontal="center" vertical="top" wrapText="1"/>
    </xf>
    <xf numFmtId="0" fontId="8" fillId="3" borderId="30" xfId="0" applyFont="1" applyFill="1" applyBorder="1" applyAlignment="1">
      <alignment horizontal="left" vertical="top" wrapText="1"/>
    </xf>
    <xf numFmtId="0" fontId="8" fillId="3" borderId="59" xfId="0" applyFont="1" applyFill="1" applyBorder="1" applyAlignment="1">
      <alignment horizontal="left" vertical="top" wrapText="1"/>
    </xf>
    <xf numFmtId="0" fontId="8" fillId="3" borderId="47" xfId="0" applyFont="1" applyFill="1" applyBorder="1" applyAlignment="1">
      <alignment horizontal="left" vertical="top" wrapText="1"/>
    </xf>
    <xf numFmtId="0" fontId="8" fillId="3" borderId="49" xfId="0" applyFont="1" applyFill="1" applyBorder="1" applyAlignment="1">
      <alignment horizontal="left" vertical="top" wrapText="1"/>
    </xf>
    <xf numFmtId="0" fontId="8" fillId="3" borderId="40" xfId="0" applyFont="1" applyFill="1" applyBorder="1" applyAlignment="1">
      <alignment horizontal="left" vertical="top" wrapText="1"/>
    </xf>
    <xf numFmtId="0" fontId="1" fillId="0" borderId="13" xfId="3" applyFont="1" applyFill="1" applyBorder="1" applyAlignment="1" applyProtection="1">
      <alignment horizontal="left" vertical="top" wrapText="1"/>
      <protection locked="0"/>
    </xf>
    <xf numFmtId="0" fontId="1" fillId="0" borderId="11" xfId="3" applyFont="1" applyFill="1" applyBorder="1" applyAlignment="1" applyProtection="1">
      <alignment horizontal="left" vertical="top" wrapText="1"/>
      <protection locked="0"/>
    </xf>
    <xf numFmtId="0" fontId="3" fillId="3" borderId="6" xfId="2" applyFill="1" applyBorder="1" applyAlignment="1">
      <alignment horizontal="left"/>
    </xf>
    <xf numFmtId="169" fontId="1" fillId="0" borderId="42" xfId="3" applyNumberFormat="1" applyFont="1" applyFill="1" applyBorder="1" applyAlignment="1" applyProtection="1">
      <alignment horizontal="left" vertical="top" wrapText="1"/>
      <protection locked="0"/>
    </xf>
    <xf numFmtId="169" fontId="1" fillId="0" borderId="46" xfId="3" applyNumberFormat="1" applyFont="1" applyFill="1" applyBorder="1" applyAlignment="1" applyProtection="1">
      <alignment horizontal="left" vertical="top" wrapText="1"/>
      <protection locked="0"/>
    </xf>
    <xf numFmtId="0" fontId="1" fillId="0" borderId="48" xfId="3" applyFont="1" applyFill="1" applyBorder="1" applyAlignment="1" applyProtection="1">
      <alignment horizontal="left" vertical="top" wrapText="1"/>
      <protection locked="0"/>
    </xf>
    <xf numFmtId="0" fontId="1" fillId="3" borderId="11" xfId="3" applyFont="1" applyFill="1" applyBorder="1" applyAlignment="1" applyProtection="1">
      <alignment horizontal="left" vertical="top" wrapText="1"/>
    </xf>
    <xf numFmtId="0" fontId="1" fillId="3" borderId="48" xfId="3" applyFont="1" applyFill="1" applyBorder="1" applyAlignment="1" applyProtection="1">
      <alignment horizontal="left" vertical="top" wrapText="1"/>
    </xf>
    <xf numFmtId="0" fontId="8" fillId="3" borderId="59" xfId="0" applyFont="1" applyFill="1" applyBorder="1" applyAlignment="1">
      <alignment horizontal="right" vertical="top" indent="1"/>
    </xf>
    <xf numFmtId="0" fontId="6" fillId="0" borderId="11" xfId="3" applyFont="1" applyFill="1" applyBorder="1" applyAlignment="1" applyProtection="1">
      <alignment horizontal="left" vertical="center" wrapText="1"/>
      <protection locked="0"/>
    </xf>
    <xf numFmtId="0" fontId="6" fillId="0" borderId="48" xfId="3" applyFont="1" applyFill="1" applyBorder="1" applyAlignment="1" applyProtection="1">
      <alignment horizontal="left" vertical="center" wrapText="1"/>
      <protection locked="0"/>
    </xf>
    <xf numFmtId="166" fontId="6" fillId="0" borderId="11" xfId="3" applyNumberFormat="1" applyFont="1" applyFill="1" applyBorder="1" applyAlignment="1" applyProtection="1">
      <alignment horizontal="left" vertical="center" wrapText="1"/>
      <protection locked="0"/>
    </xf>
    <xf numFmtId="166" fontId="6" fillId="0" borderId="48" xfId="3" applyNumberFormat="1" applyFont="1" applyFill="1" applyBorder="1" applyAlignment="1" applyProtection="1">
      <alignment horizontal="left" vertical="center" wrapText="1"/>
      <protection locked="0"/>
    </xf>
    <xf numFmtId="166" fontId="6" fillId="0" borderId="13" xfId="3" applyNumberFormat="1" applyFont="1" applyFill="1" applyBorder="1" applyAlignment="1" applyProtection="1">
      <alignment horizontal="left" vertical="top" wrapText="1"/>
      <protection locked="0"/>
    </xf>
    <xf numFmtId="166" fontId="6" fillId="0" borderId="11" xfId="3" applyNumberFormat="1" applyFont="1" applyFill="1" applyBorder="1" applyAlignment="1" applyProtection="1">
      <alignment horizontal="left" vertical="top" wrapText="1"/>
      <protection locked="0"/>
    </xf>
    <xf numFmtId="0" fontId="1" fillId="0" borderId="45" xfId="3" applyFont="1" applyFill="1" applyBorder="1" applyAlignment="1" applyProtection="1">
      <alignment horizontal="left" vertical="top" wrapText="1"/>
      <protection locked="0"/>
    </xf>
    <xf numFmtId="0" fontId="1" fillId="0" borderId="42" xfId="3" applyFont="1" applyFill="1" applyBorder="1" applyAlignment="1" applyProtection="1">
      <alignment horizontal="left" vertical="top" wrapText="1"/>
      <protection locked="0"/>
    </xf>
    <xf numFmtId="166" fontId="6" fillId="0" borderId="45" xfId="3" applyNumberFormat="1" applyFont="1" applyFill="1" applyBorder="1" applyAlignment="1" applyProtection="1">
      <alignment horizontal="left" vertical="top" wrapText="1"/>
      <protection locked="0"/>
    </xf>
    <xf numFmtId="166" fontId="6" fillId="0" borderId="42" xfId="3" applyNumberFormat="1" applyFont="1" applyFill="1" applyBorder="1" applyAlignment="1" applyProtection="1">
      <alignment horizontal="left" vertical="top" wrapText="1"/>
      <protection locked="0"/>
    </xf>
    <xf numFmtId="0" fontId="6" fillId="0" borderId="13" xfId="3" applyNumberFormat="1" applyFont="1" applyFill="1" applyBorder="1" applyAlignment="1" applyProtection="1">
      <alignment horizontal="left" vertical="top" wrapText="1"/>
      <protection locked="0"/>
    </xf>
    <xf numFmtId="0" fontId="6" fillId="0" borderId="11" xfId="3" applyNumberFormat="1" applyFont="1" applyFill="1" applyBorder="1" applyAlignment="1" applyProtection="1">
      <alignment horizontal="left" vertical="top" wrapText="1"/>
      <protection locked="0"/>
    </xf>
    <xf numFmtId="49" fontId="6" fillId="0" borderId="13"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48" xfId="0" applyNumberFormat="1" applyFont="1" applyBorder="1" applyAlignment="1" applyProtection="1">
      <alignment horizontal="left" vertical="top" wrapText="1"/>
      <protection locked="0"/>
    </xf>
    <xf numFmtId="49" fontId="6" fillId="0" borderId="47"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166" fontId="32" fillId="0" borderId="13" xfId="6" applyNumberFormat="1" applyFont="1" applyFill="1" applyBorder="1" applyAlignment="1" applyProtection="1">
      <alignment horizontal="left" vertical="top" wrapText="1"/>
      <protection locked="0"/>
    </xf>
    <xf numFmtId="1" fontId="6" fillId="0" borderId="13" xfId="3" applyNumberFormat="1" applyFont="1" applyFill="1" applyBorder="1" applyAlignment="1" applyProtection="1">
      <alignment horizontal="left" vertical="top" wrapText="1"/>
      <protection locked="0"/>
    </xf>
    <xf numFmtId="1" fontId="6" fillId="0" borderId="11" xfId="3" applyNumberFormat="1" applyFont="1" applyFill="1" applyBorder="1" applyAlignment="1" applyProtection="1">
      <alignment horizontal="left" vertical="top" wrapText="1"/>
      <protection locked="0"/>
    </xf>
    <xf numFmtId="169" fontId="6" fillId="0" borderId="42" xfId="3" applyNumberFormat="1" applyFont="1" applyFill="1" applyBorder="1" applyAlignment="1" applyProtection="1">
      <alignment horizontal="left" vertical="top" wrapText="1"/>
      <protection locked="0"/>
    </xf>
    <xf numFmtId="169" fontId="6" fillId="0" borderId="46" xfId="3" applyNumberFormat="1"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center"/>
      <protection locked="0"/>
    </xf>
    <xf numFmtId="0" fontId="6" fillId="0" borderId="48" xfId="3" applyFont="1" applyFill="1" applyBorder="1" applyAlignment="1" applyProtection="1">
      <alignment horizontal="left" vertical="center"/>
      <protection locked="0"/>
    </xf>
    <xf numFmtId="0" fontId="6" fillId="0" borderId="11" xfId="0" applyFont="1" applyBorder="1" applyAlignment="1" applyProtection="1">
      <alignment horizontal="center" vertical="center" wrapText="1"/>
      <protection locked="0"/>
    </xf>
    <xf numFmtId="0" fontId="6" fillId="0" borderId="51" xfId="3" applyNumberFormat="1" applyFont="1" applyFill="1" applyBorder="1" applyAlignment="1" applyProtection="1">
      <alignment horizontal="left" vertical="top" wrapText="1"/>
      <protection locked="0"/>
    </xf>
    <xf numFmtId="0" fontId="7" fillId="3" borderId="49" xfId="2" applyFont="1" applyFill="1" applyBorder="1" applyAlignment="1">
      <alignment wrapText="1"/>
    </xf>
    <xf numFmtId="0" fontId="7" fillId="3" borderId="0" xfId="2" applyFont="1" applyFill="1" applyBorder="1" applyAlignment="1">
      <alignment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49" fontId="0" fillId="0" borderId="29" xfId="0" applyNumberFormat="1" applyBorder="1" applyAlignment="1" applyProtection="1">
      <alignment horizontal="left" vertical="top" wrapText="1"/>
      <protection locked="0"/>
    </xf>
    <xf numFmtId="49" fontId="0" fillId="0" borderId="42" xfId="0" applyNumberFormat="1" applyBorder="1" applyAlignment="1" applyProtection="1">
      <alignment horizontal="left" vertical="top" wrapText="1"/>
      <protection locked="0"/>
    </xf>
    <xf numFmtId="0" fontId="0" fillId="0" borderId="13" xfId="0" applyBorder="1" applyAlignment="1" applyProtection="1">
      <alignment horizontal="center" vertical="center" wrapText="1"/>
      <protection locked="0"/>
    </xf>
    <xf numFmtId="49" fontId="0" fillId="0" borderId="28" xfId="0" applyNumberFormat="1" applyBorder="1" applyAlignment="1" applyProtection="1">
      <alignment horizontal="left" vertical="top" wrapText="1"/>
      <protection locked="0"/>
    </xf>
    <xf numFmtId="0" fontId="0" fillId="0" borderId="4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 fillId="3" borderId="14" xfId="0" applyFont="1" applyFill="1" applyBorder="1" applyAlignment="1">
      <alignment horizontal="left" vertical="top" wrapText="1"/>
    </xf>
    <xf numFmtId="0" fontId="24" fillId="3" borderId="0" xfId="0" applyFont="1" applyFill="1" applyAlignment="1">
      <alignment horizontal="left" vertical="center" wrapText="1"/>
    </xf>
    <xf numFmtId="0" fontId="6"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8" fillId="3" borderId="0" xfId="0" applyFont="1" applyFill="1" applyAlignment="1">
      <alignment vertical="center"/>
    </xf>
    <xf numFmtId="0" fontId="24" fillId="3" borderId="0" xfId="0" applyFont="1" applyFill="1" applyAlignment="1">
      <alignment vertical="center" wrapText="1"/>
    </xf>
    <xf numFmtId="0" fontId="24" fillId="3" borderId="0" xfId="0" applyFont="1" applyFill="1" applyAlignment="1">
      <alignment vertical="center"/>
    </xf>
    <xf numFmtId="0" fontId="6" fillId="3" borderId="0" xfId="0" applyFont="1" applyFill="1" applyAlignment="1">
      <alignment vertical="top" wrapText="1"/>
    </xf>
    <xf numFmtId="0" fontId="6" fillId="3" borderId="40" xfId="0" applyFont="1" applyFill="1" applyBorder="1" applyAlignment="1">
      <alignment vertical="top" wrapText="1"/>
    </xf>
    <xf numFmtId="49" fontId="21" fillId="3" borderId="0" xfId="2" applyNumberFormat="1" applyFont="1" applyFill="1" applyBorder="1" applyAlignment="1">
      <alignment horizontal="left" vertical="top" wrapText="1"/>
    </xf>
    <xf numFmtId="49" fontId="21" fillId="3" borderId="40" xfId="2" applyNumberFormat="1" applyFont="1" applyFill="1" applyBorder="1" applyAlignment="1">
      <alignment horizontal="left" vertical="top" wrapText="1"/>
    </xf>
    <xf numFmtId="49" fontId="21" fillId="0" borderId="20" xfId="2" applyNumberFormat="1" applyFont="1" applyFill="1" applyBorder="1" applyAlignment="1" applyProtection="1">
      <alignment horizontal="left" vertical="top" wrapText="1"/>
      <protection locked="0"/>
    </xf>
    <xf numFmtId="49" fontId="21" fillId="0" borderId="86" xfId="2" applyNumberFormat="1" applyFont="1" applyFill="1" applyBorder="1" applyAlignment="1" applyProtection="1">
      <alignment horizontal="left" vertical="top" wrapText="1"/>
      <protection locked="0"/>
    </xf>
    <xf numFmtId="0" fontId="6" fillId="3" borderId="20" xfId="0" applyFont="1" applyFill="1" applyBorder="1" applyAlignment="1">
      <alignment horizontal="center" vertical="top" wrapText="1"/>
    </xf>
    <xf numFmtId="0" fontId="6" fillId="3" borderId="86" xfId="0" applyFont="1" applyFill="1" applyBorder="1" applyAlignment="1">
      <alignment horizontal="center" vertical="top" wrapText="1"/>
    </xf>
    <xf numFmtId="0" fontId="8" fillId="3" borderId="0" xfId="0" applyFont="1" applyFill="1" applyAlignment="1">
      <alignment horizontal="left" vertical="center" wrapText="1"/>
    </xf>
    <xf numFmtId="0" fontId="3" fillId="3" borderId="0" xfId="2" applyFill="1" applyBorder="1" applyAlignment="1">
      <alignment horizontal="left" wrapText="1"/>
    </xf>
    <xf numFmtId="0" fontId="6" fillId="4" borderId="11" xfId="0" applyFont="1" applyFill="1" applyBorder="1" applyAlignment="1" applyProtection="1">
      <alignment horizontal="center" vertical="top" wrapText="1"/>
      <protection locked="0"/>
    </xf>
    <xf numFmtId="0" fontId="23" fillId="3" borderId="71" xfId="2" applyFont="1" applyFill="1" applyBorder="1" applyAlignment="1">
      <alignment horizontal="center" vertical="center" wrapText="1"/>
    </xf>
    <xf numFmtId="0" fontId="2" fillId="3" borderId="1" xfId="1" applyFill="1" applyBorder="1" applyAlignment="1">
      <alignment horizontal="left" vertical="center"/>
    </xf>
    <xf numFmtId="0" fontId="3" fillId="3" borderId="9" xfId="2" applyFill="1" applyBorder="1" applyAlignment="1">
      <alignment horizontal="left" wrapText="1"/>
    </xf>
    <xf numFmtId="0" fontId="6" fillId="4" borderId="32" xfId="0" applyFont="1" applyFill="1" applyBorder="1" applyAlignment="1" applyProtection="1">
      <alignment horizontal="center" vertical="top" wrapText="1"/>
      <protection locked="0"/>
    </xf>
    <xf numFmtId="49" fontId="6" fillId="4" borderId="11" xfId="0" applyNumberFormat="1" applyFont="1" applyFill="1" applyBorder="1" applyAlignment="1" applyProtection="1">
      <alignment horizontal="center" vertical="top"/>
      <protection locked="0"/>
    </xf>
    <xf numFmtId="0" fontId="2" fillId="3" borderId="0" xfId="1" applyFill="1" applyBorder="1" applyAlignment="1" applyProtection="1">
      <alignment horizontal="left" vertical="center"/>
    </xf>
    <xf numFmtId="0" fontId="3" fillId="3" borderId="18" xfId="2" applyFill="1" applyBorder="1" applyAlignment="1" applyProtection="1">
      <alignment horizontal="left" wrapText="1"/>
    </xf>
    <xf numFmtId="0" fontId="3" fillId="3" borderId="25" xfId="2" applyFill="1" applyBorder="1" applyAlignment="1" applyProtection="1">
      <alignment horizontal="left" wrapText="1"/>
    </xf>
    <xf numFmtId="0" fontId="6" fillId="3" borderId="70" xfId="0" applyFont="1" applyFill="1" applyBorder="1" applyAlignment="1">
      <alignment horizontal="left" vertical="center"/>
    </xf>
    <xf numFmtId="0" fontId="6" fillId="3" borderId="35" xfId="0" applyFont="1" applyFill="1" applyBorder="1" applyAlignment="1">
      <alignment horizontal="left" vertical="center"/>
    </xf>
    <xf numFmtId="0" fontId="8" fillId="3" borderId="20" xfId="0" applyFont="1" applyFill="1" applyBorder="1" applyAlignment="1">
      <alignment horizontal="left" vertical="center" wrapText="1"/>
    </xf>
    <xf numFmtId="0" fontId="6" fillId="4" borderId="99" xfId="0" applyFont="1" applyFill="1" applyBorder="1" applyAlignment="1" applyProtection="1">
      <alignment horizontal="left" vertical="top"/>
      <protection locked="0"/>
    </xf>
    <xf numFmtId="0" fontId="6" fillId="4" borderId="100" xfId="0" applyFont="1" applyFill="1" applyBorder="1" applyAlignment="1" applyProtection="1">
      <alignment horizontal="left" vertical="top"/>
      <protection locked="0"/>
    </xf>
    <xf numFmtId="0" fontId="6" fillId="4" borderId="95" xfId="0" applyFont="1" applyFill="1" applyBorder="1" applyAlignment="1" applyProtection="1">
      <alignment horizontal="left" vertical="top"/>
      <protection locked="0"/>
    </xf>
    <xf numFmtId="0" fontId="6" fillId="4" borderId="50" xfId="0" applyFont="1" applyFill="1" applyBorder="1" applyAlignment="1" applyProtection="1">
      <alignment horizontal="left" vertical="top"/>
      <protection locked="0"/>
    </xf>
    <xf numFmtId="0" fontId="6" fillId="4" borderId="51" xfId="0" applyFont="1" applyFill="1" applyBorder="1" applyAlignment="1" applyProtection="1">
      <alignment horizontal="left" vertical="top"/>
      <protection locked="0"/>
    </xf>
    <xf numFmtId="49" fontId="10" fillId="4" borderId="55" xfId="0" applyNumberFormat="1" applyFont="1" applyFill="1" applyBorder="1" applyAlignment="1" applyProtection="1">
      <alignment horizontal="left" vertical="top" wrapText="1"/>
      <protection locked="0"/>
    </xf>
    <xf numFmtId="49" fontId="10" fillId="4" borderId="0" xfId="0" applyNumberFormat="1" applyFont="1" applyFill="1" applyAlignment="1" applyProtection="1">
      <alignment horizontal="left" vertical="top" wrapText="1"/>
      <protection locked="0"/>
    </xf>
    <xf numFmtId="0" fontId="3" fillId="3" borderId="19" xfId="2" applyFill="1" applyBorder="1" applyAlignment="1" applyProtection="1">
      <alignment horizontal="left" vertical="top" wrapText="1"/>
    </xf>
    <xf numFmtId="0" fontId="38" fillId="3" borderId="54" xfId="0" applyFont="1" applyFill="1" applyBorder="1" applyAlignment="1">
      <alignment horizontal="left" wrapText="1"/>
    </xf>
    <xf numFmtId="0" fontId="38" fillId="3" borderId="0" xfId="0" applyFont="1" applyFill="1" applyAlignment="1">
      <alignment horizontal="left" wrapText="1"/>
    </xf>
    <xf numFmtId="0" fontId="36" fillId="3" borderId="0" xfId="0" applyFont="1" applyFill="1" applyAlignment="1">
      <alignment horizontal="right" wrapText="1"/>
    </xf>
    <xf numFmtId="0" fontId="36" fillId="3" borderId="0" xfId="0" applyFont="1" applyFill="1" applyAlignment="1">
      <alignment horizontal="right"/>
    </xf>
    <xf numFmtId="0" fontId="0" fillId="0" borderId="0" xfId="0" applyAlignment="1">
      <alignment horizontal="center"/>
    </xf>
    <xf numFmtId="49" fontId="34" fillId="4" borderId="0" xfId="2" applyNumberFormat="1" applyFont="1" applyFill="1" applyBorder="1" applyAlignment="1" applyProtection="1">
      <alignment horizontal="left" vertical="top" wrapText="1"/>
      <protection locked="0"/>
    </xf>
    <xf numFmtId="0" fontId="6" fillId="3" borderId="37" xfId="0" applyFont="1" applyFill="1" applyBorder="1" applyAlignment="1">
      <alignment horizontal="left" vertical="center"/>
    </xf>
    <xf numFmtId="0" fontId="6" fillId="3" borderId="3" xfId="0" applyFont="1" applyFill="1" applyBorder="1" applyAlignment="1">
      <alignment horizontal="left" vertical="center"/>
    </xf>
    <xf numFmtId="0" fontId="6" fillId="3" borderId="38" xfId="0" applyFont="1" applyFill="1" applyBorder="1" applyAlignment="1">
      <alignment horizontal="left" vertical="center"/>
    </xf>
    <xf numFmtId="0" fontId="3" fillId="3" borderId="19" xfId="2" applyFill="1" applyBorder="1" applyAlignment="1" applyProtection="1">
      <alignment horizontal="left" wrapText="1"/>
    </xf>
    <xf numFmtId="0" fontId="36" fillId="3" borderId="54" xfId="0" applyFont="1" applyFill="1" applyBorder="1" applyAlignment="1">
      <alignment horizontal="center"/>
    </xf>
    <xf numFmtId="0" fontId="36" fillId="3" borderId="0" xfId="0" applyFont="1" applyFill="1" applyAlignment="1">
      <alignment horizontal="center"/>
    </xf>
    <xf numFmtId="0" fontId="6" fillId="4" borderId="13" xfId="0" applyFont="1" applyFill="1" applyBorder="1" applyAlignment="1" applyProtection="1">
      <alignment horizontal="left" vertical="top"/>
      <protection locked="0"/>
    </xf>
    <xf numFmtId="0" fontId="36" fillId="3" borderId="0" xfId="0" applyFont="1" applyFill="1" applyAlignment="1">
      <alignment horizontal="right" vertical="top" wrapText="1"/>
    </xf>
    <xf numFmtId="0" fontId="6" fillId="8" borderId="44" xfId="0" applyFont="1" applyFill="1" applyBorder="1" applyAlignment="1">
      <alignment horizontal="left" vertical="center" wrapText="1"/>
    </xf>
    <xf numFmtId="0" fontId="6" fillId="8" borderId="40" xfId="0" applyFont="1" applyFill="1" applyBorder="1" applyAlignment="1">
      <alignment horizontal="left" vertical="center" wrapText="1"/>
    </xf>
    <xf numFmtId="0" fontId="6" fillId="4" borderId="0" xfId="0" applyFont="1" applyFill="1" applyAlignment="1" applyProtection="1">
      <alignment horizontal="left" vertical="top" wrapText="1"/>
      <protection locked="0"/>
    </xf>
    <xf numFmtId="49" fontId="6" fillId="3" borderId="0" xfId="0" applyNumberFormat="1" applyFont="1" applyFill="1" applyAlignment="1">
      <alignment horizontal="left" vertical="top" wrapText="1"/>
    </xf>
    <xf numFmtId="0" fontId="7" fillId="3" borderId="0" xfId="2" applyFont="1" applyFill="1" applyBorder="1" applyAlignment="1">
      <alignment horizontal="left" wrapText="1"/>
    </xf>
    <xf numFmtId="0" fontId="6" fillId="3" borderId="16"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21" xfId="0" applyFont="1" applyFill="1" applyBorder="1" applyAlignment="1">
      <alignment horizontal="center" vertical="top" wrapText="1"/>
    </xf>
    <xf numFmtId="0" fontId="2" fillId="3" borderId="6" xfId="1" applyFill="1" applyBorder="1" applyAlignment="1">
      <alignment horizontal="left" vertical="center" wrapText="1"/>
    </xf>
    <xf numFmtId="0" fontId="2" fillId="3" borderId="25" xfId="1" applyFill="1" applyBorder="1" applyAlignment="1">
      <alignment horizontal="left" vertical="center" wrapText="1"/>
    </xf>
    <xf numFmtId="49" fontId="6" fillId="0" borderId="21"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8" fillId="3" borderId="0" xfId="0" applyFont="1" applyFill="1" applyAlignment="1">
      <alignment horizontal="left" wrapText="1"/>
    </xf>
    <xf numFmtId="49" fontId="6" fillId="4" borderId="0" xfId="0" applyNumberFormat="1" applyFont="1" applyFill="1" applyAlignment="1" applyProtection="1">
      <alignment horizontal="left" vertical="top" wrapText="1"/>
      <protection locked="0"/>
    </xf>
    <xf numFmtId="0" fontId="6" fillId="4" borderId="0" xfId="0" applyFont="1" applyFill="1" applyAlignment="1" applyProtection="1">
      <alignment horizontal="left" vertical="center" wrapText="1"/>
      <protection locked="0"/>
    </xf>
    <xf numFmtId="0" fontId="36" fillId="3" borderId="16" xfId="0" applyFont="1" applyFill="1" applyBorder="1" applyAlignment="1">
      <alignment vertical="center" wrapText="1"/>
    </xf>
    <xf numFmtId="0" fontId="36" fillId="3" borderId="15" xfId="0" applyFont="1" applyFill="1" applyBorder="1" applyAlignment="1">
      <alignment vertical="center" wrapText="1"/>
    </xf>
    <xf numFmtId="49" fontId="36" fillId="4" borderId="51" xfId="0" applyNumberFormat="1" applyFont="1" applyFill="1" applyBorder="1" applyAlignment="1" applyProtection="1">
      <alignment horizontal="left" vertical="top" wrapText="1"/>
      <protection locked="0"/>
    </xf>
    <xf numFmtId="0" fontId="36" fillId="4" borderId="59" xfId="0" applyFont="1" applyFill="1" applyBorder="1" applyAlignment="1" applyProtection="1">
      <alignment vertical="center" wrapText="1"/>
      <protection locked="0"/>
    </xf>
    <xf numFmtId="0" fontId="36" fillId="3" borderId="14" xfId="0" applyFont="1" applyFill="1" applyBorder="1" applyAlignment="1">
      <alignment vertical="center" wrapText="1"/>
    </xf>
    <xf numFmtId="49" fontId="36" fillId="4" borderId="21" xfId="0" applyNumberFormat="1"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0" xfId="0" applyFont="1" applyFill="1" applyAlignment="1">
      <alignment horizontal="left"/>
    </xf>
    <xf numFmtId="0" fontId="6" fillId="3" borderId="15" xfId="0" applyFont="1" applyFill="1" applyBorder="1" applyAlignment="1">
      <alignment wrapText="1"/>
    </xf>
    <xf numFmtId="0" fontId="6" fillId="8" borderId="15" xfId="0" applyFont="1" applyFill="1" applyBorder="1" applyAlignment="1">
      <alignment horizontal="left" vertical="center" wrapText="1"/>
    </xf>
    <xf numFmtId="0" fontId="6" fillId="4" borderId="0" xfId="0" applyFont="1" applyFill="1" applyAlignment="1" applyProtection="1">
      <alignment horizontal="left" vertical="top"/>
      <protection locked="0"/>
    </xf>
    <xf numFmtId="0" fontId="6" fillId="3" borderId="0" xfId="0" applyFont="1" applyFill="1" applyAlignment="1">
      <alignment vertical="center" wrapText="1"/>
    </xf>
    <xf numFmtId="49" fontId="36" fillId="4" borderId="16" xfId="0" applyNumberFormat="1" applyFont="1" applyFill="1" applyBorder="1" applyAlignment="1" applyProtection="1">
      <alignment horizontal="left" vertical="top" wrapText="1"/>
      <protection locked="0"/>
    </xf>
    <xf numFmtId="0" fontId="8" fillId="3" borderId="7" xfId="0" applyFont="1" applyFill="1" applyBorder="1" applyAlignment="1">
      <alignment horizontal="left" vertical="center" wrapText="1"/>
    </xf>
    <xf numFmtId="0" fontId="6" fillId="3" borderId="63" xfId="0" applyFont="1" applyFill="1" applyBorder="1" applyAlignment="1">
      <alignment horizontal="center" vertical="center"/>
    </xf>
    <xf numFmtId="0" fontId="6" fillId="3" borderId="12" xfId="0" applyFont="1" applyFill="1" applyBorder="1" applyAlignment="1">
      <alignment horizontal="center" vertical="center"/>
    </xf>
    <xf numFmtId="0" fontId="6" fillId="4" borderId="64" xfId="0" applyFont="1" applyFill="1" applyBorder="1" applyAlignment="1" applyProtection="1">
      <alignment horizontal="center" vertical="center"/>
      <protection locked="0"/>
    </xf>
    <xf numFmtId="0" fontId="6" fillId="4" borderId="63" xfId="0" applyFont="1" applyFill="1" applyBorder="1" applyAlignment="1" applyProtection="1">
      <alignment horizontal="center" vertical="center"/>
      <protection locked="0"/>
    </xf>
    <xf numFmtId="0" fontId="6" fillId="4" borderId="21" xfId="0" applyFont="1" applyFill="1" applyBorder="1" applyAlignment="1" applyProtection="1">
      <alignment horizontal="left" vertical="top" wrapText="1"/>
      <protection locked="0"/>
    </xf>
    <xf numFmtId="0" fontId="6" fillId="4" borderId="51" xfId="0" applyFont="1" applyFill="1" applyBorder="1" applyAlignment="1" applyProtection="1">
      <alignment horizontal="left" vertical="top" wrapText="1"/>
      <protection locked="0"/>
    </xf>
    <xf numFmtId="1" fontId="6" fillId="4" borderId="62" xfId="0" applyNumberFormat="1" applyFont="1" applyFill="1" applyBorder="1" applyAlignment="1" applyProtection="1">
      <alignment horizontal="center" vertical="center"/>
      <protection locked="0"/>
    </xf>
    <xf numFmtId="1" fontId="6" fillId="4" borderId="61" xfId="0" applyNumberFormat="1" applyFont="1" applyFill="1" applyBorder="1" applyAlignment="1" applyProtection="1">
      <alignment horizontal="center" vertical="center"/>
      <protection locked="0"/>
    </xf>
    <xf numFmtId="1" fontId="6" fillId="4" borderId="64" xfId="0" applyNumberFormat="1" applyFont="1" applyFill="1" applyBorder="1" applyAlignment="1" applyProtection="1">
      <alignment horizontal="center" vertical="center"/>
      <protection locked="0"/>
    </xf>
    <xf numFmtId="1" fontId="6" fillId="4" borderId="63" xfId="0" applyNumberFormat="1" applyFont="1" applyFill="1" applyBorder="1" applyAlignment="1" applyProtection="1">
      <alignment horizontal="center" vertical="center"/>
      <protection locked="0"/>
    </xf>
    <xf numFmtId="0" fontId="6" fillId="3" borderId="61"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0" xfId="0" applyFont="1" applyFill="1" applyAlignment="1">
      <alignment horizontal="center" vertical="center" wrapText="1"/>
    </xf>
    <xf numFmtId="0" fontId="6" fillId="8" borderId="16" xfId="0" applyFont="1" applyFill="1" applyBorder="1" applyAlignment="1">
      <alignment horizontal="left" vertical="center" wrapText="1"/>
    </xf>
    <xf numFmtId="0" fontId="8" fillId="3" borderId="12" xfId="0" applyFont="1" applyFill="1" applyBorder="1" applyAlignment="1">
      <alignment horizontal="center" vertical="center"/>
    </xf>
    <xf numFmtId="0" fontId="33" fillId="3" borderId="25" xfId="1" applyFont="1" applyFill="1" applyBorder="1" applyAlignment="1">
      <alignment horizontal="left" vertical="center"/>
    </xf>
    <xf numFmtId="0" fontId="8" fillId="3" borderId="7" xfId="0" applyFont="1" applyFill="1" applyBorder="1" applyAlignment="1">
      <alignment horizontal="left" wrapText="1"/>
    </xf>
    <xf numFmtId="0" fontId="6" fillId="8" borderId="85" xfId="0" applyFont="1" applyFill="1" applyBorder="1" applyAlignment="1">
      <alignment horizontal="left" vertical="center" wrapText="1"/>
    </xf>
    <xf numFmtId="0" fontId="6" fillId="3" borderId="79" xfId="0" applyFont="1" applyFill="1" applyBorder="1" applyAlignment="1">
      <alignment vertical="center" wrapText="1"/>
    </xf>
    <xf numFmtId="0" fontId="2" fillId="3" borderId="25" xfId="1" applyFill="1" applyBorder="1" applyAlignment="1">
      <alignment horizontal="left" vertical="center"/>
    </xf>
    <xf numFmtId="0" fontId="3" fillId="3" borderId="19" xfId="2" applyFill="1" applyBorder="1" applyAlignment="1">
      <alignment horizontal="left" wrapText="1"/>
    </xf>
    <xf numFmtId="0" fontId="6" fillId="3" borderId="15" xfId="0" applyFont="1" applyFill="1" applyBorder="1" applyAlignment="1">
      <alignment vertical="center" wrapText="1"/>
    </xf>
    <xf numFmtId="0" fontId="8" fillId="3" borderId="0" xfId="0" applyFont="1" applyFill="1" applyAlignment="1">
      <alignment horizontal="left" vertical="center"/>
    </xf>
    <xf numFmtId="0" fontId="37" fillId="3" borderId="0" xfId="0" applyFont="1" applyFill="1" applyAlignment="1">
      <alignment horizontal="left" vertical="top" wrapText="1"/>
    </xf>
    <xf numFmtId="0" fontId="6" fillId="3" borderId="14" xfId="0" applyFont="1" applyFill="1" applyBorder="1" applyAlignment="1">
      <alignment vertical="center" wrapText="1"/>
    </xf>
    <xf numFmtId="0" fontId="37" fillId="3" borderId="0" xfId="0" applyFont="1" applyFill="1" applyAlignment="1">
      <alignment wrapText="1"/>
    </xf>
    <xf numFmtId="0" fontId="6" fillId="3" borderId="0" xfId="0" applyFont="1" applyFill="1"/>
    <xf numFmtId="0" fontId="8" fillId="3" borderId="0" xfId="0" applyFont="1" applyFill="1"/>
    <xf numFmtId="0" fontId="6" fillId="3" borderId="16" xfId="0" applyFont="1" applyFill="1" applyBorder="1" applyAlignment="1">
      <alignment vertical="center" wrapText="1"/>
    </xf>
    <xf numFmtId="0" fontId="7" fillId="3" borderId="58" xfId="2" applyFont="1" applyFill="1" applyBorder="1" applyAlignment="1">
      <alignment horizontal="left" wrapText="1"/>
    </xf>
    <xf numFmtId="0" fontId="6" fillId="3" borderId="16" xfId="0" applyFont="1" applyFill="1" applyBorder="1" applyAlignment="1">
      <alignment horizontal="left" vertical="center"/>
    </xf>
    <xf numFmtId="0" fontId="6" fillId="3" borderId="15" xfId="0" applyFont="1" applyFill="1" applyBorder="1" applyAlignment="1">
      <alignment horizontal="left" vertical="center"/>
    </xf>
    <xf numFmtId="0" fontId="6" fillId="3" borderId="0" xfId="0" applyFont="1" applyFill="1" applyAlignment="1">
      <alignment horizontal="left" vertical="center"/>
    </xf>
    <xf numFmtId="0" fontId="40" fillId="3" borderId="0" xfId="6" applyFont="1" applyFill="1" applyBorder="1" applyAlignment="1" applyProtection="1">
      <alignment horizontal="left" vertical="center"/>
      <protection locked="0"/>
    </xf>
    <xf numFmtId="0" fontId="6" fillId="3" borderId="14" xfId="0" applyFont="1" applyFill="1" applyBorder="1" applyAlignment="1" applyProtection="1">
      <alignment horizontal="left" vertical="center" wrapText="1"/>
      <protection hidden="1"/>
    </xf>
    <xf numFmtId="0" fontId="2" fillId="3" borderId="0" xfId="1" applyFill="1" applyBorder="1" applyAlignment="1" applyProtection="1">
      <alignment vertical="center"/>
      <protection hidden="1"/>
    </xf>
    <xf numFmtId="49" fontId="6" fillId="0" borderId="0" xfId="0" applyNumberFormat="1" applyFont="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8" xfId="2" applyFill="1" applyBorder="1" applyAlignment="1" applyProtection="1">
      <alignment horizontal="left" wrapText="1"/>
      <protection hidden="1"/>
    </xf>
    <xf numFmtId="0" fontId="6" fillId="3" borderId="0" xfId="0" applyFont="1" applyFill="1" applyAlignment="1" applyProtection="1">
      <alignment horizontal="left" vertical="center" wrapText="1"/>
      <protection hidden="1"/>
    </xf>
    <xf numFmtId="0" fontId="6" fillId="3" borderId="0" xfId="0" applyFont="1" applyFill="1" applyProtection="1">
      <protection hidden="1"/>
    </xf>
    <xf numFmtId="0" fontId="33" fillId="3" borderId="1" xfId="1" applyFont="1" applyFill="1" applyBorder="1" applyAlignment="1" applyProtection="1">
      <alignment horizontal="left" vertical="center"/>
    </xf>
    <xf numFmtId="0" fontId="8" fillId="3" borderId="0" xfId="0" applyFont="1" applyFill="1" applyAlignment="1">
      <alignment wrapText="1"/>
    </xf>
    <xf numFmtId="0" fontId="20" fillId="3" borderId="0" xfId="6" applyFill="1" applyBorder="1" applyAlignment="1" applyProtection="1">
      <alignment horizontal="center"/>
      <protection locked="0"/>
    </xf>
    <xf numFmtId="0" fontId="20" fillId="3" borderId="0" xfId="6"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3" fillId="3" borderId="18" xfId="2" applyFill="1" applyBorder="1" applyAlignment="1">
      <alignment horizontal="left" wrapText="1"/>
    </xf>
    <xf numFmtId="0" fontId="24" fillId="5" borderId="0" xfId="0" applyFont="1" applyFill="1" applyAlignment="1">
      <alignment horizontal="left"/>
    </xf>
    <xf numFmtId="0" fontId="6" fillId="0" borderId="0" xfId="0" applyFont="1" applyProtection="1">
      <protection locked="0"/>
    </xf>
    <xf numFmtId="0" fontId="38" fillId="3" borderId="0" xfId="0" applyFont="1" applyFill="1"/>
    <xf numFmtId="0" fontId="41" fillId="3" borderId="27" xfId="2" applyFont="1" applyFill="1" applyBorder="1" applyAlignment="1">
      <alignment horizontal="center" vertical="center" wrapText="1"/>
    </xf>
    <xf numFmtId="0" fontId="41" fillId="3" borderId="4" xfId="2" applyFont="1" applyFill="1" applyBorder="1" applyAlignment="1">
      <alignment horizontal="center" vertical="center" wrapText="1"/>
    </xf>
    <xf numFmtId="0" fontId="41" fillId="3" borderId="26" xfId="2" applyFont="1" applyFill="1" applyBorder="1" applyAlignment="1">
      <alignment horizontal="center" vertical="center" wrapText="1"/>
    </xf>
    <xf numFmtId="9" fontId="38" fillId="3" borderId="24" xfId="5" applyFont="1" applyFill="1" applyBorder="1" applyAlignment="1">
      <alignment horizontal="center" vertical="center" wrapText="1"/>
    </xf>
    <xf numFmtId="9" fontId="38" fillId="3" borderId="23" xfId="5" applyFont="1" applyFill="1" applyBorder="1" applyAlignment="1">
      <alignment horizontal="center" vertical="center" wrapText="1"/>
    </xf>
    <xf numFmtId="9" fontId="6" fillId="3" borderId="24" xfId="5" applyFont="1" applyFill="1" applyBorder="1" applyAlignment="1">
      <alignment horizontal="center" vertical="center"/>
    </xf>
    <xf numFmtId="9" fontId="6" fillId="3" borderId="56" xfId="5" applyFont="1" applyFill="1" applyBorder="1" applyAlignment="1">
      <alignment horizontal="center" vertical="center"/>
    </xf>
    <xf numFmtId="9" fontId="6" fillId="3" borderId="23" xfId="5" applyFont="1" applyFill="1" applyBorder="1" applyAlignment="1">
      <alignment horizontal="center" vertical="center"/>
    </xf>
    <xf numFmtId="0" fontId="6" fillId="3" borderId="57" xfId="0" applyFont="1" applyFill="1" applyBorder="1" applyAlignment="1">
      <alignment horizontal="left" vertical="center"/>
    </xf>
    <xf numFmtId="0" fontId="8" fillId="3" borderId="0" xfId="0" applyFont="1" applyFill="1" applyAlignment="1">
      <alignment horizontal="left"/>
    </xf>
    <xf numFmtId="0" fontId="33" fillId="3" borderId="58" xfId="1" applyFont="1" applyFill="1" applyBorder="1" applyAlignment="1" applyProtection="1">
      <alignment horizontal="left" vertical="center"/>
    </xf>
    <xf numFmtId="0" fontId="3" fillId="3" borderId="60" xfId="2" applyFill="1" applyBorder="1" applyAlignment="1" applyProtection="1">
      <alignment horizontal="left" wrapText="1"/>
    </xf>
    <xf numFmtId="0" fontId="19" fillId="0" borderId="0" xfId="0" applyFont="1" applyAlignment="1" applyProtection="1">
      <alignment horizontal="left" vertical="top" wrapText="1"/>
      <protection locked="0"/>
    </xf>
    <xf numFmtId="0" fontId="6" fillId="3" borderId="3" xfId="0" applyFont="1" applyFill="1" applyBorder="1" applyAlignment="1">
      <alignment horizontal="left"/>
    </xf>
    <xf numFmtId="0" fontId="6" fillId="0" borderId="27"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10" fillId="10" borderId="0" xfId="0" applyFont="1" applyFill="1" applyAlignment="1">
      <alignment horizontal="left" vertical="top" wrapText="1"/>
    </xf>
    <xf numFmtId="0" fontId="36" fillId="9" borderId="92" xfId="0" applyFont="1" applyFill="1" applyBorder="1" applyAlignment="1">
      <alignment horizontal="left" vertical="center"/>
    </xf>
    <xf numFmtId="0" fontId="36" fillId="9" borderId="91" xfId="0" applyFont="1" applyFill="1" applyBorder="1" applyAlignment="1">
      <alignment horizontal="left" vertical="center"/>
    </xf>
    <xf numFmtId="0" fontId="36" fillId="9" borderId="90" xfId="0" applyFont="1" applyFill="1" applyBorder="1" applyAlignment="1">
      <alignment horizontal="center" vertical="center"/>
    </xf>
  </cellXfs>
  <cellStyles count="8">
    <cellStyle name="Entrée" xfId="3" builtinId="20"/>
    <cellStyle name="Lien hypertexte" xfId="6" builtinId="8"/>
    <cellStyle name="Milliers" xfId="7" builtinId="3"/>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965200</xdr:colOff>
          <xdr:row>4</xdr:row>
          <xdr:rowOff>336550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609600</xdr:rowOff>
        </xdr:from>
        <xdr:to>
          <xdr:col>6</xdr:col>
          <xdr:colOff>908050</xdr:colOff>
          <xdr:row>5</xdr:row>
          <xdr:rowOff>850900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889000</xdr:colOff>
          <xdr:row>6</xdr:row>
          <xdr:rowOff>412750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241300</xdr:rowOff>
        </xdr:from>
        <xdr:to>
          <xdr:col>6</xdr:col>
          <xdr:colOff>914400</xdr:colOff>
          <xdr:row>7</xdr:row>
          <xdr:rowOff>488950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184150</xdr:rowOff>
        </xdr:from>
        <xdr:to>
          <xdr:col>6</xdr:col>
          <xdr:colOff>946150</xdr:colOff>
          <xdr:row>8</xdr:row>
          <xdr:rowOff>412750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336550</xdr:rowOff>
        </xdr:from>
        <xdr:to>
          <xdr:col>6</xdr:col>
          <xdr:colOff>850900</xdr:colOff>
          <xdr:row>9</xdr:row>
          <xdr:rowOff>565150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260350</xdr:rowOff>
        </xdr:from>
        <xdr:to>
          <xdr:col>6</xdr:col>
          <xdr:colOff>908050</xdr:colOff>
          <xdr:row>10</xdr:row>
          <xdr:rowOff>527050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228600</xdr:rowOff>
        </xdr:from>
        <xdr:to>
          <xdr:col>6</xdr:col>
          <xdr:colOff>889000</xdr:colOff>
          <xdr:row>11</xdr:row>
          <xdr:rowOff>488950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279400</xdr:rowOff>
        </xdr:from>
        <xdr:to>
          <xdr:col>6</xdr:col>
          <xdr:colOff>908050</xdr:colOff>
          <xdr:row>12</xdr:row>
          <xdr:rowOff>527050</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000-00001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527050</xdr:colOff>
          <xdr:row>3</xdr:row>
          <xdr:rowOff>336550</xdr:rowOff>
        </xdr:from>
        <xdr:to>
          <xdr:col>2</xdr:col>
          <xdr:colOff>736600</xdr:colOff>
          <xdr:row>3</xdr:row>
          <xdr:rowOff>603250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374650</xdr:rowOff>
        </xdr:from>
        <xdr:to>
          <xdr:col>2</xdr:col>
          <xdr:colOff>717550</xdr:colOff>
          <xdr:row>4</xdr:row>
          <xdr:rowOff>584200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5</xdr:row>
          <xdr:rowOff>336550</xdr:rowOff>
        </xdr:from>
        <xdr:to>
          <xdr:col>2</xdr:col>
          <xdr:colOff>736600</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6</xdr:row>
          <xdr:rowOff>336550</xdr:rowOff>
        </xdr:from>
        <xdr:to>
          <xdr:col>2</xdr:col>
          <xdr:colOff>793750</xdr:colOff>
          <xdr:row>6</xdr:row>
          <xdr:rowOff>565150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9</xdr:row>
          <xdr:rowOff>146050</xdr:rowOff>
        </xdr:from>
        <xdr:to>
          <xdr:col>2</xdr:col>
          <xdr:colOff>755650</xdr:colOff>
          <xdr:row>9</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8</xdr:row>
          <xdr:rowOff>0</xdr:rowOff>
        </xdr:from>
        <xdr:to>
          <xdr:col>2</xdr:col>
          <xdr:colOff>736600</xdr:colOff>
          <xdr:row>8</xdr:row>
          <xdr:rowOff>184150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7</xdr:row>
          <xdr:rowOff>114300</xdr:rowOff>
        </xdr:from>
        <xdr:to>
          <xdr:col>2</xdr:col>
          <xdr:colOff>755650</xdr:colOff>
          <xdr:row>7</xdr:row>
          <xdr:rowOff>279400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10</xdr:row>
          <xdr:rowOff>431800</xdr:rowOff>
        </xdr:from>
        <xdr:to>
          <xdr:col>2</xdr:col>
          <xdr:colOff>723900</xdr:colOff>
          <xdr:row>10</xdr:row>
          <xdr:rowOff>679450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11</xdr:row>
          <xdr:rowOff>184150</xdr:rowOff>
        </xdr:from>
        <xdr:to>
          <xdr:col>2</xdr:col>
          <xdr:colOff>679450</xdr:colOff>
          <xdr:row>11</xdr:row>
          <xdr:rowOff>393700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100-00000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12</xdr:row>
          <xdr:rowOff>241300</xdr:rowOff>
        </xdr:from>
        <xdr:to>
          <xdr:col>2</xdr:col>
          <xdr:colOff>755650</xdr:colOff>
          <xdr:row>12</xdr:row>
          <xdr:rowOff>469900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13</xdr:row>
          <xdr:rowOff>114300</xdr:rowOff>
        </xdr:from>
        <xdr:to>
          <xdr:col>2</xdr:col>
          <xdr:colOff>774700</xdr:colOff>
          <xdr:row>13</xdr:row>
          <xdr:rowOff>336550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16</xdr:row>
          <xdr:rowOff>152400</xdr:rowOff>
        </xdr:from>
        <xdr:to>
          <xdr:col>2</xdr:col>
          <xdr:colOff>717550</xdr:colOff>
          <xdr:row>16</xdr:row>
          <xdr:rowOff>355600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28</xdr:row>
          <xdr:rowOff>298450</xdr:rowOff>
        </xdr:from>
        <xdr:to>
          <xdr:col>2</xdr:col>
          <xdr:colOff>755650</xdr:colOff>
          <xdr:row>28</xdr:row>
          <xdr:rowOff>508000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17</xdr:row>
          <xdr:rowOff>152400</xdr:rowOff>
        </xdr:from>
        <xdr:to>
          <xdr:col>2</xdr:col>
          <xdr:colOff>736600</xdr:colOff>
          <xdr:row>17</xdr:row>
          <xdr:rowOff>374650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18</xdr:row>
          <xdr:rowOff>152400</xdr:rowOff>
        </xdr:from>
        <xdr:to>
          <xdr:col>2</xdr:col>
          <xdr:colOff>736600</xdr:colOff>
          <xdr:row>18</xdr:row>
          <xdr:rowOff>374650</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19</xdr:row>
          <xdr:rowOff>152400</xdr:rowOff>
        </xdr:from>
        <xdr:to>
          <xdr:col>2</xdr:col>
          <xdr:colOff>736600</xdr:colOff>
          <xdr:row>19</xdr:row>
          <xdr:rowOff>355600</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20</xdr:row>
          <xdr:rowOff>152400</xdr:rowOff>
        </xdr:from>
        <xdr:to>
          <xdr:col>2</xdr:col>
          <xdr:colOff>774700</xdr:colOff>
          <xdr:row>20</xdr:row>
          <xdr:rowOff>374650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21</xdr:row>
          <xdr:rowOff>152400</xdr:rowOff>
        </xdr:from>
        <xdr:to>
          <xdr:col>2</xdr:col>
          <xdr:colOff>755650</xdr:colOff>
          <xdr:row>21</xdr:row>
          <xdr:rowOff>412750</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1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22</xdr:row>
          <xdr:rowOff>152400</xdr:rowOff>
        </xdr:from>
        <xdr:to>
          <xdr:col>2</xdr:col>
          <xdr:colOff>774700</xdr:colOff>
          <xdr:row>22</xdr:row>
          <xdr:rowOff>393700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23</xdr:row>
          <xdr:rowOff>152400</xdr:rowOff>
        </xdr:from>
        <xdr:to>
          <xdr:col>2</xdr:col>
          <xdr:colOff>723900</xdr:colOff>
          <xdr:row>23</xdr:row>
          <xdr:rowOff>393700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24</xdr:row>
          <xdr:rowOff>152400</xdr:rowOff>
        </xdr:from>
        <xdr:to>
          <xdr:col>2</xdr:col>
          <xdr:colOff>717550</xdr:colOff>
          <xdr:row>24</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1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29</xdr:row>
          <xdr:rowOff>165100</xdr:rowOff>
        </xdr:from>
        <xdr:to>
          <xdr:col>2</xdr:col>
          <xdr:colOff>723900</xdr:colOff>
          <xdr:row>29</xdr:row>
          <xdr:rowOff>374650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30</xdr:row>
          <xdr:rowOff>298450</xdr:rowOff>
        </xdr:from>
        <xdr:to>
          <xdr:col>2</xdr:col>
          <xdr:colOff>755650</xdr:colOff>
          <xdr:row>30</xdr:row>
          <xdr:rowOff>527050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100-000027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26</xdr:row>
          <xdr:rowOff>152400</xdr:rowOff>
        </xdr:from>
        <xdr:to>
          <xdr:col>2</xdr:col>
          <xdr:colOff>736600</xdr:colOff>
          <xdr:row>26</xdr:row>
          <xdr:rowOff>374650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577849</xdr:colOff>
      <xdr:row>8</xdr:row>
      <xdr:rowOff>237021</xdr:rowOff>
    </xdr:from>
    <xdr:to>
      <xdr:col>1</xdr:col>
      <xdr:colOff>3340600</xdr:colOff>
      <xdr:row>8</xdr:row>
      <xdr:rowOff>2372001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85523" y="8610738"/>
          <a:ext cx="2762751" cy="2134980"/>
        </a:xfrm>
        <a:prstGeom prst="rect">
          <a:avLst/>
        </a:prstGeom>
      </xdr:spPr>
    </xdr:pic>
    <xdr:clientData/>
  </xdr:twoCellAnchor>
  <xdr:twoCellAnchor editAs="oneCell">
    <xdr:from>
      <xdr:col>1</xdr:col>
      <xdr:colOff>591517</xdr:colOff>
      <xdr:row>9</xdr:row>
      <xdr:rowOff>233845</xdr:rowOff>
    </xdr:from>
    <xdr:to>
      <xdr:col>1</xdr:col>
      <xdr:colOff>3324502</xdr:colOff>
      <xdr:row>9</xdr:row>
      <xdr:rowOff>2507934</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699191" y="11332541"/>
          <a:ext cx="2726635" cy="226773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527050</xdr:colOff>
          <xdr:row>15</xdr:row>
          <xdr:rowOff>152400</xdr:rowOff>
        </xdr:from>
        <xdr:to>
          <xdr:col>2</xdr:col>
          <xdr:colOff>711200</xdr:colOff>
          <xdr:row>15</xdr:row>
          <xdr:rowOff>349250</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100-00002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2</xdr:row>
          <xdr:rowOff>165100</xdr:rowOff>
        </xdr:from>
        <xdr:to>
          <xdr:col>8</xdr:col>
          <xdr:colOff>222250</xdr:colOff>
          <xdr:row>3</xdr:row>
          <xdr:rowOff>184150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38100</xdr:rowOff>
        </xdr:from>
        <xdr:to>
          <xdr:col>8</xdr:col>
          <xdr:colOff>260350</xdr:colOff>
          <xdr:row>10</xdr:row>
          <xdr:rowOff>298450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xdr:row>
          <xdr:rowOff>127000</xdr:rowOff>
        </xdr:from>
        <xdr:to>
          <xdr:col>11</xdr:col>
          <xdr:colOff>0</xdr:colOff>
          <xdr:row>3</xdr:row>
          <xdr:rowOff>222250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xdr:row>
          <xdr:rowOff>12700</xdr:rowOff>
        </xdr:from>
        <xdr:to>
          <xdr:col>3</xdr:col>
          <xdr:colOff>12700</xdr:colOff>
          <xdr:row>21</xdr:row>
          <xdr:rowOff>203200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127000</xdr:rowOff>
        </xdr:from>
        <xdr:to>
          <xdr:col>4</xdr:col>
          <xdr:colOff>228600</xdr:colOff>
          <xdr:row>21</xdr:row>
          <xdr:rowOff>203200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10</xdr:row>
          <xdr:rowOff>38100</xdr:rowOff>
        </xdr:from>
        <xdr:to>
          <xdr:col>11</xdr:col>
          <xdr:colOff>0</xdr:colOff>
          <xdr:row>10</xdr:row>
          <xdr:rowOff>298450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40</xdr:row>
          <xdr:rowOff>12700</xdr:rowOff>
        </xdr:from>
        <xdr:to>
          <xdr:col>1</xdr:col>
          <xdr:colOff>1327150</xdr:colOff>
          <xdr:row>40</xdr:row>
          <xdr:rowOff>260350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850900</xdr:colOff>
          <xdr:row>20</xdr:row>
          <xdr:rowOff>38100</xdr:rowOff>
        </xdr:from>
        <xdr:to>
          <xdr:col>1</xdr:col>
          <xdr:colOff>1041400</xdr:colOff>
          <xdr:row>20</xdr:row>
          <xdr:rowOff>298450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500-00001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19</xdr:row>
          <xdr:rowOff>50800</xdr:rowOff>
        </xdr:from>
        <xdr:to>
          <xdr:col>1</xdr:col>
          <xdr:colOff>1041400</xdr:colOff>
          <xdr:row>20</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5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21</xdr:row>
          <xdr:rowOff>69850</xdr:rowOff>
        </xdr:from>
        <xdr:to>
          <xdr:col>1</xdr:col>
          <xdr:colOff>1041400</xdr:colOff>
          <xdr:row>21</xdr:row>
          <xdr:rowOff>336550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500-00001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22</xdr:row>
          <xdr:rowOff>88900</xdr:rowOff>
        </xdr:from>
        <xdr:to>
          <xdr:col>1</xdr:col>
          <xdr:colOff>1041400</xdr:colOff>
          <xdr:row>22</xdr:row>
          <xdr:rowOff>342900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500-00001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23</xdr:row>
          <xdr:rowOff>31750</xdr:rowOff>
        </xdr:from>
        <xdr:to>
          <xdr:col>1</xdr:col>
          <xdr:colOff>1041400</xdr:colOff>
          <xdr:row>23</xdr:row>
          <xdr:rowOff>279400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500-00001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11</xdr:row>
          <xdr:rowOff>76200</xdr:rowOff>
        </xdr:from>
        <xdr:to>
          <xdr:col>1</xdr:col>
          <xdr:colOff>1060450</xdr:colOff>
          <xdr:row>11</xdr:row>
          <xdr:rowOff>336550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10</xdr:row>
          <xdr:rowOff>107950</xdr:rowOff>
        </xdr:from>
        <xdr:to>
          <xdr:col>1</xdr:col>
          <xdr:colOff>1041400</xdr:colOff>
          <xdr:row>10</xdr:row>
          <xdr:rowOff>374650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12</xdr:row>
          <xdr:rowOff>76200</xdr:rowOff>
        </xdr:from>
        <xdr:to>
          <xdr:col>1</xdr:col>
          <xdr:colOff>1060450</xdr:colOff>
          <xdr:row>12</xdr:row>
          <xdr:rowOff>336550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13</xdr:row>
          <xdr:rowOff>76200</xdr:rowOff>
        </xdr:from>
        <xdr:to>
          <xdr:col>1</xdr:col>
          <xdr:colOff>1060450</xdr:colOff>
          <xdr:row>13</xdr:row>
          <xdr:rowOff>336550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14</xdr:row>
          <xdr:rowOff>76200</xdr:rowOff>
        </xdr:from>
        <xdr:to>
          <xdr:col>1</xdr:col>
          <xdr:colOff>1060450</xdr:colOff>
          <xdr:row>14</xdr:row>
          <xdr:rowOff>336550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15</xdr:row>
          <xdr:rowOff>76200</xdr:rowOff>
        </xdr:from>
        <xdr:to>
          <xdr:col>1</xdr:col>
          <xdr:colOff>1060450</xdr:colOff>
          <xdr:row>15</xdr:row>
          <xdr:rowOff>336550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565150</xdr:colOff>
          <xdr:row>34</xdr:row>
          <xdr:rowOff>69850</xdr:rowOff>
        </xdr:from>
        <xdr:to>
          <xdr:col>1</xdr:col>
          <xdr:colOff>755650</xdr:colOff>
          <xdr:row>34</xdr:row>
          <xdr:rowOff>336550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34</xdr:row>
          <xdr:rowOff>69850</xdr:rowOff>
        </xdr:from>
        <xdr:to>
          <xdr:col>3</xdr:col>
          <xdr:colOff>774700</xdr:colOff>
          <xdr:row>34</xdr:row>
          <xdr:rowOff>336550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35</xdr:row>
          <xdr:rowOff>69850</xdr:rowOff>
        </xdr:from>
        <xdr:to>
          <xdr:col>1</xdr:col>
          <xdr:colOff>755650</xdr:colOff>
          <xdr:row>35</xdr:row>
          <xdr:rowOff>317500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35</xdr:row>
          <xdr:rowOff>69850</xdr:rowOff>
        </xdr:from>
        <xdr:to>
          <xdr:col>3</xdr:col>
          <xdr:colOff>774700</xdr:colOff>
          <xdr:row>35</xdr:row>
          <xdr:rowOff>317500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35</xdr:row>
          <xdr:rowOff>412750</xdr:rowOff>
        </xdr:from>
        <xdr:to>
          <xdr:col>1</xdr:col>
          <xdr:colOff>755650</xdr:colOff>
          <xdr:row>36</xdr:row>
          <xdr:rowOff>241300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15</xdr:row>
          <xdr:rowOff>76200</xdr:rowOff>
        </xdr:from>
        <xdr:to>
          <xdr:col>1</xdr:col>
          <xdr:colOff>736600</xdr:colOff>
          <xdr:row>15</xdr:row>
          <xdr:rowOff>336550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6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16</xdr:row>
          <xdr:rowOff>107950</xdr:rowOff>
        </xdr:from>
        <xdr:to>
          <xdr:col>1</xdr:col>
          <xdr:colOff>736600</xdr:colOff>
          <xdr:row>16</xdr:row>
          <xdr:rowOff>355600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6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17</xdr:row>
          <xdr:rowOff>107950</xdr:rowOff>
        </xdr:from>
        <xdr:to>
          <xdr:col>1</xdr:col>
          <xdr:colOff>723900</xdr:colOff>
          <xdr:row>17</xdr:row>
          <xdr:rowOff>374650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6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18</xdr:row>
          <xdr:rowOff>69850</xdr:rowOff>
        </xdr:from>
        <xdr:to>
          <xdr:col>1</xdr:col>
          <xdr:colOff>736600</xdr:colOff>
          <xdr:row>18</xdr:row>
          <xdr:rowOff>342900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6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19</xdr:row>
          <xdr:rowOff>76200</xdr:rowOff>
        </xdr:from>
        <xdr:to>
          <xdr:col>1</xdr:col>
          <xdr:colOff>736600</xdr:colOff>
          <xdr:row>19</xdr:row>
          <xdr:rowOff>342900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6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20</xdr:row>
          <xdr:rowOff>88900</xdr:rowOff>
        </xdr:from>
        <xdr:to>
          <xdr:col>1</xdr:col>
          <xdr:colOff>723900</xdr:colOff>
          <xdr:row>20</xdr:row>
          <xdr:rowOff>342900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6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21</xdr:row>
          <xdr:rowOff>114300</xdr:rowOff>
        </xdr:from>
        <xdr:to>
          <xdr:col>1</xdr:col>
          <xdr:colOff>736600</xdr:colOff>
          <xdr:row>21</xdr:row>
          <xdr:rowOff>374650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6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22</xdr:row>
          <xdr:rowOff>88900</xdr:rowOff>
        </xdr:from>
        <xdr:to>
          <xdr:col>1</xdr:col>
          <xdr:colOff>723900</xdr:colOff>
          <xdr:row>22</xdr:row>
          <xdr:rowOff>342900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6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57</xdr:row>
          <xdr:rowOff>12700</xdr:rowOff>
        </xdr:from>
        <xdr:to>
          <xdr:col>1</xdr:col>
          <xdr:colOff>762000</xdr:colOff>
          <xdr:row>57</xdr:row>
          <xdr:rowOff>266700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6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58</xdr:row>
          <xdr:rowOff>50800</xdr:rowOff>
        </xdr:from>
        <xdr:to>
          <xdr:col>1</xdr:col>
          <xdr:colOff>755650</xdr:colOff>
          <xdr:row>58</xdr:row>
          <xdr:rowOff>298450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6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60</xdr:row>
          <xdr:rowOff>95250</xdr:rowOff>
        </xdr:from>
        <xdr:to>
          <xdr:col>1</xdr:col>
          <xdr:colOff>736600</xdr:colOff>
          <xdr:row>60</xdr:row>
          <xdr:rowOff>342900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6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60</xdr:row>
          <xdr:rowOff>488950</xdr:rowOff>
        </xdr:from>
        <xdr:to>
          <xdr:col>1</xdr:col>
          <xdr:colOff>736600</xdr:colOff>
          <xdr:row>61</xdr:row>
          <xdr:rowOff>260350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6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558800</xdr:colOff>
          <xdr:row>59</xdr:row>
          <xdr:rowOff>25400</xdr:rowOff>
        </xdr:from>
        <xdr:to>
          <xdr:col>1</xdr:col>
          <xdr:colOff>749300</xdr:colOff>
          <xdr:row>59</xdr:row>
          <xdr:rowOff>273050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600-00004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793750</xdr:colOff>
          <xdr:row>22</xdr:row>
          <xdr:rowOff>88900</xdr:rowOff>
        </xdr:from>
        <xdr:to>
          <xdr:col>1</xdr:col>
          <xdr:colOff>984250</xdr:colOff>
          <xdr:row>22</xdr:row>
          <xdr:rowOff>355600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7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24</xdr:row>
          <xdr:rowOff>107950</xdr:rowOff>
        </xdr:from>
        <xdr:to>
          <xdr:col>1</xdr:col>
          <xdr:colOff>984250</xdr:colOff>
          <xdr:row>24</xdr:row>
          <xdr:rowOff>355600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7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25</xdr:row>
          <xdr:rowOff>107950</xdr:rowOff>
        </xdr:from>
        <xdr:to>
          <xdr:col>1</xdr:col>
          <xdr:colOff>984250</xdr:colOff>
          <xdr:row>25</xdr:row>
          <xdr:rowOff>374650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7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26</xdr:row>
          <xdr:rowOff>88900</xdr:rowOff>
        </xdr:from>
        <xdr:to>
          <xdr:col>1</xdr:col>
          <xdr:colOff>984250</xdr:colOff>
          <xdr:row>26</xdr:row>
          <xdr:rowOff>355600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7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27</xdr:row>
          <xdr:rowOff>107950</xdr:rowOff>
        </xdr:from>
        <xdr:to>
          <xdr:col>1</xdr:col>
          <xdr:colOff>984250</xdr:colOff>
          <xdr:row>27</xdr:row>
          <xdr:rowOff>374650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7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28</xdr:row>
          <xdr:rowOff>107950</xdr:rowOff>
        </xdr:from>
        <xdr:to>
          <xdr:col>1</xdr:col>
          <xdr:colOff>984250</xdr:colOff>
          <xdr:row>28</xdr:row>
          <xdr:rowOff>374650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7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23</xdr:row>
          <xdr:rowOff>152400</xdr:rowOff>
        </xdr:from>
        <xdr:to>
          <xdr:col>1</xdr:col>
          <xdr:colOff>984250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7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35</xdr:row>
          <xdr:rowOff>76200</xdr:rowOff>
        </xdr:from>
        <xdr:to>
          <xdr:col>1</xdr:col>
          <xdr:colOff>984250</xdr:colOff>
          <xdr:row>35</xdr:row>
          <xdr:rowOff>336550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7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36</xdr:row>
          <xdr:rowOff>76200</xdr:rowOff>
        </xdr:from>
        <xdr:to>
          <xdr:col>1</xdr:col>
          <xdr:colOff>984250</xdr:colOff>
          <xdr:row>36</xdr:row>
          <xdr:rowOff>336550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7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38</xdr:row>
          <xdr:rowOff>107950</xdr:rowOff>
        </xdr:from>
        <xdr:to>
          <xdr:col>1</xdr:col>
          <xdr:colOff>984250</xdr:colOff>
          <xdr:row>38</xdr:row>
          <xdr:rowOff>355600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7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88900</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7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336550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7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37</xdr:row>
          <xdr:rowOff>88900</xdr:rowOff>
        </xdr:from>
        <xdr:to>
          <xdr:col>1</xdr:col>
          <xdr:colOff>984250</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7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107950</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7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88900</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7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127000</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7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62</xdr:row>
          <xdr:rowOff>114300</xdr:rowOff>
        </xdr:from>
        <xdr:to>
          <xdr:col>1</xdr:col>
          <xdr:colOff>1003300</xdr:colOff>
          <xdr:row>62</xdr:row>
          <xdr:rowOff>374650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7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61</xdr:row>
          <xdr:rowOff>88900</xdr:rowOff>
        </xdr:from>
        <xdr:to>
          <xdr:col>1</xdr:col>
          <xdr:colOff>1003300</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7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88900</xdr:rowOff>
        </xdr:from>
        <xdr:to>
          <xdr:col>1</xdr:col>
          <xdr:colOff>990600</xdr:colOff>
          <xdr:row>58</xdr:row>
          <xdr:rowOff>336550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7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19</xdr:row>
          <xdr:rowOff>88900</xdr:rowOff>
        </xdr:from>
        <xdr:to>
          <xdr:col>1</xdr:col>
          <xdr:colOff>984250</xdr:colOff>
          <xdr:row>19</xdr:row>
          <xdr:rowOff>355600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7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88900</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7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21</xdr:row>
          <xdr:rowOff>107950</xdr:rowOff>
        </xdr:from>
        <xdr:to>
          <xdr:col>1</xdr:col>
          <xdr:colOff>984250</xdr:colOff>
          <xdr:row>21</xdr:row>
          <xdr:rowOff>355600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7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336550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7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48</xdr:row>
          <xdr:rowOff>76200</xdr:rowOff>
        </xdr:from>
        <xdr:to>
          <xdr:col>1</xdr:col>
          <xdr:colOff>984250</xdr:colOff>
          <xdr:row>48</xdr:row>
          <xdr:rowOff>336550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7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49</xdr:row>
          <xdr:rowOff>76200</xdr:rowOff>
        </xdr:from>
        <xdr:to>
          <xdr:col>1</xdr:col>
          <xdr:colOff>984250</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7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52</xdr:row>
          <xdr:rowOff>88900</xdr:rowOff>
        </xdr:from>
        <xdr:to>
          <xdr:col>1</xdr:col>
          <xdr:colOff>984250</xdr:colOff>
          <xdr:row>52</xdr:row>
          <xdr:rowOff>342900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7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50800</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7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7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15</xdr:row>
          <xdr:rowOff>31750</xdr:rowOff>
        </xdr:from>
        <xdr:to>
          <xdr:col>1</xdr:col>
          <xdr:colOff>647700</xdr:colOff>
          <xdr:row>15</xdr:row>
          <xdr:rowOff>298450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16</xdr:row>
          <xdr:rowOff>31750</xdr:rowOff>
        </xdr:from>
        <xdr:to>
          <xdr:col>1</xdr:col>
          <xdr:colOff>647700</xdr:colOff>
          <xdr:row>16</xdr:row>
          <xdr:rowOff>298450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xdr:row>
          <xdr:rowOff>50800</xdr:rowOff>
        </xdr:from>
        <xdr:to>
          <xdr:col>1</xdr:col>
          <xdr:colOff>647700</xdr:colOff>
          <xdr:row>14</xdr:row>
          <xdr:rowOff>298450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xdr:row>
          <xdr:rowOff>69850</xdr:rowOff>
        </xdr:from>
        <xdr:to>
          <xdr:col>1</xdr:col>
          <xdr:colOff>647700</xdr:colOff>
          <xdr:row>5</xdr:row>
          <xdr:rowOff>317500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50800</xdr:rowOff>
        </xdr:from>
        <xdr:to>
          <xdr:col>1</xdr:col>
          <xdr:colOff>647700</xdr:colOff>
          <xdr:row>6</xdr:row>
          <xdr:rowOff>298450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69850</xdr:rowOff>
        </xdr:from>
        <xdr:to>
          <xdr:col>1</xdr:col>
          <xdr:colOff>679450</xdr:colOff>
          <xdr:row>4</xdr:row>
          <xdr:rowOff>336550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50800</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50800</xdr:rowOff>
        </xdr:from>
        <xdr:to>
          <xdr:col>1</xdr:col>
          <xdr:colOff>647700</xdr:colOff>
          <xdr:row>11</xdr:row>
          <xdr:rowOff>298450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69850</xdr:rowOff>
        </xdr:from>
        <xdr:to>
          <xdr:col>1</xdr:col>
          <xdr:colOff>647700</xdr:colOff>
          <xdr:row>9</xdr:row>
          <xdr:rowOff>336550</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69850</xdr:rowOff>
        </xdr:from>
        <xdr:to>
          <xdr:col>1</xdr:col>
          <xdr:colOff>647700</xdr:colOff>
          <xdr:row>7</xdr:row>
          <xdr:rowOff>317500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222250</xdr:rowOff>
        </xdr:from>
        <xdr:to>
          <xdr:col>2</xdr:col>
          <xdr:colOff>914400</xdr:colOff>
          <xdr:row>10</xdr:row>
          <xdr:rowOff>31750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A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31750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A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C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C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69850</xdr:rowOff>
        </xdr:from>
        <xdr:to>
          <xdr:col>5</xdr:col>
          <xdr:colOff>1104900</xdr:colOff>
          <xdr:row>17</xdr:row>
          <xdr:rowOff>31750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C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C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C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35</xdr:row>
          <xdr:rowOff>76200</xdr:rowOff>
        </xdr:from>
        <xdr:to>
          <xdr:col>2</xdr:col>
          <xdr:colOff>1441450</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C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36</xdr:row>
          <xdr:rowOff>76200</xdr:rowOff>
        </xdr:from>
        <xdr:to>
          <xdr:col>2</xdr:col>
          <xdr:colOff>1441450</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C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C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C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52</xdr:row>
          <xdr:rowOff>88900</xdr:rowOff>
        </xdr:from>
        <xdr:to>
          <xdr:col>2</xdr:col>
          <xdr:colOff>1441450</xdr:colOff>
          <xdr:row>53</xdr:row>
          <xdr:rowOff>50800</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C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53</xdr:row>
          <xdr:rowOff>88900</xdr:rowOff>
        </xdr:from>
        <xdr:to>
          <xdr:col>2</xdr:col>
          <xdr:colOff>1441450</xdr:colOff>
          <xdr:row>54</xdr:row>
          <xdr:rowOff>50800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C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66</xdr:row>
          <xdr:rowOff>50800</xdr:rowOff>
        </xdr:from>
        <xdr:to>
          <xdr:col>2</xdr:col>
          <xdr:colOff>1441450</xdr:colOff>
          <xdr:row>67</xdr:row>
          <xdr:rowOff>12700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C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67</xdr:row>
          <xdr:rowOff>50800</xdr:rowOff>
        </xdr:from>
        <xdr:to>
          <xdr:col>2</xdr:col>
          <xdr:colOff>1441450</xdr:colOff>
          <xdr:row>68</xdr:row>
          <xdr:rowOff>12700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C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584200</xdr:colOff>
          <xdr:row>25</xdr:row>
          <xdr:rowOff>107950</xdr:rowOff>
        </xdr:from>
        <xdr:to>
          <xdr:col>2</xdr:col>
          <xdr:colOff>774700</xdr:colOff>
          <xdr:row>26</xdr:row>
          <xdr:rowOff>12700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E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26</xdr:row>
          <xdr:rowOff>88900</xdr:rowOff>
        </xdr:from>
        <xdr:to>
          <xdr:col>2</xdr:col>
          <xdr:colOff>774700</xdr:colOff>
          <xdr:row>26</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27</xdr:row>
          <xdr:rowOff>88900</xdr:rowOff>
        </xdr:from>
        <xdr:to>
          <xdr:col>2</xdr:col>
          <xdr:colOff>774700</xdr:colOff>
          <xdr:row>27</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E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31</xdr:row>
          <xdr:rowOff>146050</xdr:rowOff>
        </xdr:from>
        <xdr:to>
          <xdr:col>2</xdr:col>
          <xdr:colOff>793750</xdr:colOff>
          <xdr:row>31</xdr:row>
          <xdr:rowOff>393700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E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32</xdr:row>
          <xdr:rowOff>88900</xdr:rowOff>
        </xdr:from>
        <xdr:to>
          <xdr:col>2</xdr:col>
          <xdr:colOff>793750</xdr:colOff>
          <xdr:row>32</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E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36</xdr:row>
          <xdr:rowOff>44450</xdr:rowOff>
        </xdr:from>
        <xdr:to>
          <xdr:col>2</xdr:col>
          <xdr:colOff>831850</xdr:colOff>
          <xdr:row>36</xdr:row>
          <xdr:rowOff>330200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E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19</xdr:row>
          <xdr:rowOff>152400</xdr:rowOff>
        </xdr:from>
        <xdr:to>
          <xdr:col>2</xdr:col>
          <xdr:colOff>768350</xdr:colOff>
          <xdr:row>19</xdr:row>
          <xdr:rowOff>438150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E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17</xdr:row>
          <xdr:rowOff>222250</xdr:rowOff>
        </xdr:from>
        <xdr:to>
          <xdr:col>2</xdr:col>
          <xdr:colOff>774700</xdr:colOff>
          <xdr:row>17</xdr:row>
          <xdr:rowOff>488950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E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4" name="Imag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018222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drawing" Target="../drawings/drawing2.x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printerSettings" Target="../printerSettings/printerSettings2.bin"/><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vmlDrawing" Target="../drawings/vmlDrawing2.v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omments" Target="../comments3.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eq.aventure-ecotourisme.qc.ca/qualite-securite/attestation-qualite-securite" TargetMode="External"/><Relationship Id="rId6" Type="http://schemas.openxmlformats.org/officeDocument/2006/relationships/comments" Target="../comments4.xml"/><Relationship Id="rId5" Type="http://schemas.openxmlformats.org/officeDocument/2006/relationships/ctrlProp" Target="../ctrlProps/ctrlProp4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6.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omments" Target="../comments6.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7.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6.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8.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7.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1" Type="http://schemas.openxmlformats.org/officeDocument/2006/relationships/printerSettings" Target="../printerSettings/printerSettings8.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3" Type="http://schemas.openxmlformats.org/officeDocument/2006/relationships/drawing" Target="../drawings/drawing8.xml"/><Relationship Id="rId7" Type="http://schemas.openxmlformats.org/officeDocument/2006/relationships/ctrlProp" Target="../ctrlProps/ctrlProp101.xml"/><Relationship Id="rId12" Type="http://schemas.openxmlformats.org/officeDocument/2006/relationships/ctrlProp" Target="../ctrlProps/ctrlProp106.xml"/><Relationship Id="rId2" Type="http://schemas.openxmlformats.org/officeDocument/2006/relationships/printerSettings" Target="../printerSettings/printerSettings9.bin"/><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0" Type="http://schemas.openxmlformats.org/officeDocument/2006/relationships/ctrlProp" Target="../ctrlProps/ctrlProp104.xml"/><Relationship Id="rId4" Type="http://schemas.openxmlformats.org/officeDocument/2006/relationships/vmlDrawing" Target="../drawings/vmlDrawing9.vml"/><Relationship Id="rId9" Type="http://schemas.openxmlformats.org/officeDocument/2006/relationships/ctrlProp" Target="../ctrlProps/ctrlProp103.xml"/><Relationship Id="rId14" Type="http://schemas.openxmlformats.org/officeDocument/2006/relationships/ctrlProp" Target="../ctrlProps/ctrlProp10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ctrlProp" Target="../ctrlProps/ctrlProp110.xml"/><Relationship Id="rId2" Type="http://schemas.openxmlformats.org/officeDocument/2006/relationships/hyperlink" Target="mailto:EPRTNT@mtl.org" TargetMode="External"/><Relationship Id="rId1" Type="http://schemas.openxmlformats.org/officeDocument/2006/relationships/hyperlink" Target="mailto:EPRTNT@Tourismexyz.ca" TargetMode="External"/><Relationship Id="rId6" Type="http://schemas.openxmlformats.org/officeDocument/2006/relationships/ctrlProp" Target="../ctrlProps/ctrlProp109.xml"/><Relationship Id="rId5" Type="http://schemas.openxmlformats.org/officeDocument/2006/relationships/vmlDrawing" Target="../drawings/vmlDrawing10.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3" Type="http://schemas.openxmlformats.org/officeDocument/2006/relationships/vmlDrawing" Target="../drawings/vmlDrawing11.v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omments" Target="../comments8.xml"/><Relationship Id="rId2" Type="http://schemas.openxmlformats.org/officeDocument/2006/relationships/drawing" Target="../drawings/drawing10.xml"/><Relationship Id="rId16" Type="http://schemas.openxmlformats.org/officeDocument/2006/relationships/ctrlProp" Target="../ctrlProps/ctrlProp123.xml"/><Relationship Id="rId1" Type="http://schemas.openxmlformats.org/officeDocument/2006/relationships/printerSettings" Target="../printerSettings/printerSettings13.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8.xml"/><Relationship Id="rId3" Type="http://schemas.openxmlformats.org/officeDocument/2006/relationships/vmlDrawing" Target="../drawings/vmlDrawing12.vml"/><Relationship Id="rId7" Type="http://schemas.openxmlformats.org/officeDocument/2006/relationships/ctrlProp" Target="../ctrlProps/ctrlProp127.xml"/><Relationship Id="rId12" Type="http://schemas.openxmlformats.org/officeDocument/2006/relationships/comments" Target="../comments9.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8"/>
  <sheetViews>
    <sheetView showGridLines="0" topLeftCell="A13" zoomScaleNormal="100" workbookViewId="0">
      <selection activeCell="G6" sqref="G6"/>
    </sheetView>
  </sheetViews>
  <sheetFormatPr baseColWidth="10" defaultColWidth="11.453125" defaultRowHeight="14.5"/>
  <cols>
    <col min="1" max="1" width="1.54296875" customWidth="1"/>
    <col min="5" max="5" width="2.54296875" customWidth="1"/>
    <col min="6" max="6" width="25.54296875" customWidth="1"/>
    <col min="7" max="7" width="23" customWidth="1"/>
    <col min="8" max="8" width="1.453125" customWidth="1"/>
  </cols>
  <sheetData>
    <row r="1" spans="1:8" ht="48.75" customHeight="1" thickBot="1">
      <c r="A1" s="28"/>
      <c r="B1" s="558" t="s">
        <v>1686</v>
      </c>
      <c r="C1" s="558"/>
      <c r="D1" s="558"/>
      <c r="E1" s="558"/>
      <c r="F1" s="558"/>
      <c r="G1" s="558"/>
      <c r="H1" s="28"/>
    </row>
    <row r="2" spans="1:8" ht="32.25" customHeight="1" thickTop="1" thickBot="1">
      <c r="A2" s="28"/>
      <c r="B2" s="559" t="s">
        <v>1687</v>
      </c>
      <c r="C2" s="559"/>
      <c r="D2" s="559"/>
      <c r="E2" s="559"/>
      <c r="F2" s="559"/>
      <c r="G2" s="559"/>
      <c r="H2" s="28"/>
    </row>
    <row r="3" spans="1:8" ht="24.75" customHeight="1" thickTop="1">
      <c r="A3" s="28"/>
      <c r="B3" s="560" t="s">
        <v>1406</v>
      </c>
      <c r="C3" s="560"/>
      <c r="D3" s="560"/>
      <c r="E3" s="560"/>
      <c r="F3" s="560"/>
      <c r="G3" s="560"/>
      <c r="H3" s="28"/>
    </row>
    <row r="4" spans="1:8" ht="24.75" customHeight="1">
      <c r="A4" s="28"/>
      <c r="B4" s="560"/>
      <c r="C4" s="560"/>
      <c r="D4" s="560"/>
      <c r="E4" s="560"/>
      <c r="F4" s="560"/>
      <c r="G4" s="560"/>
      <c r="H4" s="28"/>
    </row>
    <row r="5" spans="1:8" ht="189.75" customHeight="1">
      <c r="A5" s="28"/>
      <c r="B5" s="553" t="s">
        <v>2244</v>
      </c>
      <c r="C5" s="553"/>
      <c r="D5" s="553"/>
      <c r="E5" s="553"/>
      <c r="F5" s="553"/>
      <c r="G5" s="343"/>
      <c r="H5" s="28"/>
    </row>
    <row r="6" spans="1:8" ht="166" customHeight="1">
      <c r="A6" s="28"/>
      <c r="B6" s="553" t="s">
        <v>2001</v>
      </c>
      <c r="C6" s="553"/>
      <c r="D6" s="553"/>
      <c r="E6" s="553"/>
      <c r="F6" s="553"/>
      <c r="G6" s="343"/>
      <c r="H6" s="28"/>
    </row>
    <row r="7" spans="1:8" ht="44.25" customHeight="1">
      <c r="A7" s="28"/>
      <c r="B7" s="553" t="s">
        <v>1680</v>
      </c>
      <c r="C7" s="553"/>
      <c r="D7" s="553"/>
      <c r="E7" s="553"/>
      <c r="F7" s="553"/>
      <c r="G7" s="237"/>
      <c r="H7" s="28"/>
    </row>
    <row r="8" spans="1:8" ht="57" customHeight="1">
      <c r="A8" s="28"/>
      <c r="B8" s="553" t="s">
        <v>1681</v>
      </c>
      <c r="C8" s="553"/>
      <c r="D8" s="553"/>
      <c r="E8" s="553"/>
      <c r="F8" s="553"/>
      <c r="G8" s="237"/>
      <c r="H8" s="28"/>
    </row>
    <row r="9" spans="1:8" ht="48" customHeight="1">
      <c r="A9" s="28"/>
      <c r="B9" s="553" t="s">
        <v>1682</v>
      </c>
      <c r="C9" s="553"/>
      <c r="D9" s="553"/>
      <c r="E9" s="553"/>
      <c r="F9" s="553"/>
      <c r="G9" s="237"/>
      <c r="H9" s="28"/>
    </row>
    <row r="10" spans="1:8" ht="78.75" customHeight="1">
      <c r="A10" s="28"/>
      <c r="B10" s="555" t="s">
        <v>2243</v>
      </c>
      <c r="C10" s="555"/>
      <c r="D10" s="555"/>
      <c r="E10" s="555"/>
      <c r="F10" s="555"/>
      <c r="G10" s="237"/>
      <c r="H10" s="28"/>
    </row>
    <row r="11" spans="1:8" ht="63.75" customHeight="1">
      <c r="A11" s="28"/>
      <c r="B11" s="553" t="s">
        <v>1683</v>
      </c>
      <c r="C11" s="553"/>
      <c r="D11" s="553"/>
      <c r="E11" s="553"/>
      <c r="F11" s="553"/>
      <c r="G11" s="237"/>
      <c r="H11" s="28"/>
    </row>
    <row r="12" spans="1:8" ht="54.75" customHeight="1">
      <c r="A12" s="28"/>
      <c r="B12" s="553" t="s">
        <v>1684</v>
      </c>
      <c r="C12" s="553"/>
      <c r="D12" s="553"/>
      <c r="E12" s="553"/>
      <c r="F12" s="553"/>
      <c r="G12" s="237"/>
      <c r="H12" s="28"/>
    </row>
    <row r="13" spans="1:8" ht="67.5" customHeight="1">
      <c r="A13" s="28"/>
      <c r="B13" s="556" t="s">
        <v>1685</v>
      </c>
      <c r="C13" s="556"/>
      <c r="D13" s="556"/>
      <c r="E13" s="556"/>
      <c r="F13" s="556"/>
      <c r="G13" s="273"/>
      <c r="H13" s="28"/>
    </row>
    <row r="14" spans="1:8" ht="48.65" customHeight="1" thickBot="1">
      <c r="A14" s="28"/>
      <c r="B14" s="557" t="s">
        <v>1688</v>
      </c>
      <c r="C14" s="557"/>
      <c r="D14" s="557"/>
      <c r="E14" s="557"/>
      <c r="F14" s="557"/>
      <c r="G14" s="557"/>
      <c r="H14" s="28"/>
    </row>
    <row r="15" spans="1:8" ht="42" customHeight="1">
      <c r="A15" s="28"/>
      <c r="B15" s="554"/>
      <c r="C15" s="554"/>
      <c r="D15" s="554"/>
      <c r="E15" s="554"/>
      <c r="F15" s="554"/>
      <c r="G15" s="480"/>
      <c r="H15" s="28"/>
    </row>
    <row r="16" spans="1:8" ht="42.75" customHeight="1">
      <c r="A16" s="28"/>
      <c r="B16" s="554"/>
      <c r="C16" s="554"/>
      <c r="D16" s="554"/>
      <c r="E16" s="554"/>
      <c r="F16" s="554"/>
      <c r="G16" s="480"/>
      <c r="H16" s="28"/>
    </row>
    <row r="17" spans="1:8" ht="42" customHeight="1">
      <c r="A17" s="28"/>
      <c r="B17" s="554"/>
      <c r="C17" s="554"/>
      <c r="D17" s="554"/>
      <c r="E17" s="554"/>
      <c r="F17" s="554"/>
      <c r="G17" s="480"/>
      <c r="H17" s="28"/>
    </row>
    <row r="18" spans="1:8">
      <c r="A18" s="28"/>
      <c r="H18" s="28"/>
    </row>
  </sheetData>
  <sheetProtection algorithmName="SHA-512" hashValue="Z5OeL3iq62W1BofB/G+eyzkxdc0C0wAfHYp0cIQ9mlrjlKyElcgXQ4i1Lb8xv5a+eGGyraGlfQ0YVyNDCE2Vbg==" saltValue="kuaj/Y5+QiDczZFzOLe9WA==" spinCount="100000" sheet="1" formatRows="0" selectLockedCells="1"/>
  <mergeCells count="16">
    <mergeCell ref="B1:G1"/>
    <mergeCell ref="B2:G2"/>
    <mergeCell ref="B5:F5"/>
    <mergeCell ref="B6:F6"/>
    <mergeCell ref="B3:G4"/>
    <mergeCell ref="B9:F9"/>
    <mergeCell ref="B7:F7"/>
    <mergeCell ref="B8:F8"/>
    <mergeCell ref="B17:F17"/>
    <mergeCell ref="B10:F10"/>
    <mergeCell ref="B11:F11"/>
    <mergeCell ref="B12:F12"/>
    <mergeCell ref="B13:F13"/>
    <mergeCell ref="B15:F15"/>
    <mergeCell ref="B14:G14"/>
    <mergeCell ref="B16:F16"/>
  </mergeCells>
  <hyperlinks>
    <hyperlink ref="B10:F10" r:id="rId1" display=" normes du programme « Qualité-sécurité » d’Aventure Écotourisme Québec," xr:uid="{6649C77A-0415-4273-A5C0-DBC3CF5E453C}"/>
  </hyperlinks>
  <pageMargins left="0.7" right="0.7" top="0.75" bottom="0.75" header="0.3" footer="0.3"/>
  <pageSetup paperSize="5" scale="8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9329" r:id="rId5" name="Check Box 1">
              <controlPr defaultSize="0" autoFill="0" autoLine="0" autoPict="0">
                <anchor moveWithCells="1">
                  <from>
                    <xdr:col>6</xdr:col>
                    <xdr:colOff>647700</xdr:colOff>
                    <xdr:row>4</xdr:row>
                    <xdr:rowOff>38100</xdr:rowOff>
                  </from>
                  <to>
                    <xdr:col>6</xdr:col>
                    <xdr:colOff>965200</xdr:colOff>
                    <xdr:row>4</xdr:row>
                    <xdr:rowOff>336550</xdr:rowOff>
                  </to>
                </anchor>
              </controlPr>
            </control>
          </mc:Choice>
        </mc:AlternateContent>
        <mc:AlternateContent xmlns:mc="http://schemas.openxmlformats.org/markup-compatibility/2006">
          <mc:Choice Requires="x14">
            <control shapeId="99343" r:id="rId6" name="Check Box 15">
              <controlPr defaultSize="0" autoFill="0" autoLine="0" autoPict="0">
                <anchor moveWithCells="1">
                  <from>
                    <xdr:col>6</xdr:col>
                    <xdr:colOff>647700</xdr:colOff>
                    <xdr:row>5</xdr:row>
                    <xdr:rowOff>609600</xdr:rowOff>
                  </from>
                  <to>
                    <xdr:col>6</xdr:col>
                    <xdr:colOff>908050</xdr:colOff>
                    <xdr:row>5</xdr:row>
                    <xdr:rowOff>850900</xdr:rowOff>
                  </to>
                </anchor>
              </controlPr>
            </control>
          </mc:Choice>
        </mc:AlternateContent>
        <mc:AlternateContent xmlns:mc="http://schemas.openxmlformats.org/markup-compatibility/2006">
          <mc:Choice Requires="x14">
            <control shapeId="99344" r:id="rId7" name="Check Box 16">
              <controlPr defaultSize="0" autoFill="0" autoLine="0" autoPict="0">
                <anchor moveWithCells="1">
                  <from>
                    <xdr:col>6</xdr:col>
                    <xdr:colOff>647700</xdr:colOff>
                    <xdr:row>6</xdr:row>
                    <xdr:rowOff>152400</xdr:rowOff>
                  </from>
                  <to>
                    <xdr:col>6</xdr:col>
                    <xdr:colOff>889000</xdr:colOff>
                    <xdr:row>6</xdr:row>
                    <xdr:rowOff>412750</xdr:rowOff>
                  </to>
                </anchor>
              </controlPr>
            </control>
          </mc:Choice>
        </mc:AlternateContent>
        <mc:AlternateContent xmlns:mc="http://schemas.openxmlformats.org/markup-compatibility/2006">
          <mc:Choice Requires="x14">
            <control shapeId="99345" r:id="rId8" name="Check Box 17">
              <controlPr defaultSize="0" autoFill="0" autoLine="0" autoPict="0">
                <anchor moveWithCells="1">
                  <from>
                    <xdr:col>6</xdr:col>
                    <xdr:colOff>647700</xdr:colOff>
                    <xdr:row>7</xdr:row>
                    <xdr:rowOff>241300</xdr:rowOff>
                  </from>
                  <to>
                    <xdr:col>6</xdr:col>
                    <xdr:colOff>914400</xdr:colOff>
                    <xdr:row>7</xdr:row>
                    <xdr:rowOff>488950</xdr:rowOff>
                  </to>
                </anchor>
              </controlPr>
            </control>
          </mc:Choice>
        </mc:AlternateContent>
        <mc:AlternateContent xmlns:mc="http://schemas.openxmlformats.org/markup-compatibility/2006">
          <mc:Choice Requires="x14">
            <control shapeId="99346" r:id="rId9" name="Check Box 18">
              <controlPr defaultSize="0" autoFill="0" autoLine="0" autoPict="0">
                <anchor moveWithCells="1">
                  <from>
                    <xdr:col>6</xdr:col>
                    <xdr:colOff>647700</xdr:colOff>
                    <xdr:row>8</xdr:row>
                    <xdr:rowOff>184150</xdr:rowOff>
                  </from>
                  <to>
                    <xdr:col>6</xdr:col>
                    <xdr:colOff>946150</xdr:colOff>
                    <xdr:row>8</xdr:row>
                    <xdr:rowOff>412750</xdr:rowOff>
                  </to>
                </anchor>
              </controlPr>
            </control>
          </mc:Choice>
        </mc:AlternateContent>
        <mc:AlternateContent xmlns:mc="http://schemas.openxmlformats.org/markup-compatibility/2006">
          <mc:Choice Requires="x14">
            <control shapeId="99347" r:id="rId10" name="Check Box 19">
              <controlPr defaultSize="0" autoFill="0" autoLine="0" autoPict="0">
                <anchor moveWithCells="1">
                  <from>
                    <xdr:col>6</xdr:col>
                    <xdr:colOff>647700</xdr:colOff>
                    <xdr:row>9</xdr:row>
                    <xdr:rowOff>336550</xdr:rowOff>
                  </from>
                  <to>
                    <xdr:col>6</xdr:col>
                    <xdr:colOff>850900</xdr:colOff>
                    <xdr:row>9</xdr:row>
                    <xdr:rowOff>565150</xdr:rowOff>
                  </to>
                </anchor>
              </controlPr>
            </control>
          </mc:Choice>
        </mc:AlternateContent>
        <mc:AlternateContent xmlns:mc="http://schemas.openxmlformats.org/markup-compatibility/2006">
          <mc:Choice Requires="x14">
            <control shapeId="99348" r:id="rId11" name="Check Box 20">
              <controlPr defaultSize="0" autoFill="0" autoLine="0" autoPict="0">
                <anchor moveWithCells="1">
                  <from>
                    <xdr:col>6</xdr:col>
                    <xdr:colOff>647700</xdr:colOff>
                    <xdr:row>10</xdr:row>
                    <xdr:rowOff>260350</xdr:rowOff>
                  </from>
                  <to>
                    <xdr:col>6</xdr:col>
                    <xdr:colOff>908050</xdr:colOff>
                    <xdr:row>10</xdr:row>
                    <xdr:rowOff>527050</xdr:rowOff>
                  </to>
                </anchor>
              </controlPr>
            </control>
          </mc:Choice>
        </mc:AlternateContent>
        <mc:AlternateContent xmlns:mc="http://schemas.openxmlformats.org/markup-compatibility/2006">
          <mc:Choice Requires="x14">
            <control shapeId="99349" r:id="rId12" name="Check Box 21">
              <controlPr defaultSize="0" autoFill="0" autoLine="0" autoPict="0">
                <anchor moveWithCells="1">
                  <from>
                    <xdr:col>6</xdr:col>
                    <xdr:colOff>647700</xdr:colOff>
                    <xdr:row>11</xdr:row>
                    <xdr:rowOff>228600</xdr:rowOff>
                  </from>
                  <to>
                    <xdr:col>6</xdr:col>
                    <xdr:colOff>889000</xdr:colOff>
                    <xdr:row>11</xdr:row>
                    <xdr:rowOff>488950</xdr:rowOff>
                  </to>
                </anchor>
              </controlPr>
            </control>
          </mc:Choice>
        </mc:AlternateContent>
        <mc:AlternateContent xmlns:mc="http://schemas.openxmlformats.org/markup-compatibility/2006">
          <mc:Choice Requires="x14">
            <control shapeId="99350" r:id="rId13" name="Check Box 22">
              <controlPr defaultSize="0" autoFill="0" autoLine="0" autoPict="0">
                <anchor moveWithCells="1">
                  <from>
                    <xdr:col>6</xdr:col>
                    <xdr:colOff>647700</xdr:colOff>
                    <xdr:row>12</xdr:row>
                    <xdr:rowOff>279400</xdr:rowOff>
                  </from>
                  <to>
                    <xdr:col>6</xdr:col>
                    <xdr:colOff>908050</xdr:colOff>
                    <xdr:row>12</xdr:row>
                    <xdr:rowOff>527050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F32"/>
  <sheetViews>
    <sheetView showGridLines="0" topLeftCell="A30" zoomScale="115" zoomScaleNormal="115" workbookViewId="0">
      <selection activeCell="C10" sqref="C10"/>
    </sheetView>
  </sheetViews>
  <sheetFormatPr baseColWidth="10" defaultColWidth="11.453125" defaultRowHeight="14.5"/>
  <cols>
    <col min="1" max="1" width="1.453125" customWidth="1"/>
    <col min="2" max="2" width="70.453125" customWidth="1"/>
    <col min="3" max="3" width="19.54296875" customWidth="1"/>
    <col min="4" max="4" width="1.1796875" customWidth="1"/>
    <col min="6" max="6" width="13.453125" customWidth="1"/>
  </cols>
  <sheetData>
    <row r="1" spans="1:4" ht="51.75" customHeight="1" thickBot="1">
      <c r="A1" s="28"/>
      <c r="B1" s="558" t="s">
        <v>1686</v>
      </c>
      <c r="C1" s="558"/>
      <c r="D1" s="28"/>
    </row>
    <row r="2" spans="1:4" ht="33" customHeight="1" thickTop="1" thickBot="1">
      <c r="A2" s="28"/>
      <c r="B2" s="561" t="s">
        <v>1689</v>
      </c>
      <c r="C2" s="561"/>
      <c r="D2" s="28"/>
    </row>
    <row r="3" spans="1:4" ht="15" thickTop="1">
      <c r="A3" s="28"/>
      <c r="B3" s="562"/>
      <c r="C3" s="562"/>
      <c r="D3" s="28"/>
    </row>
    <row r="4" spans="1:4" ht="102" customHeight="1">
      <c r="A4" s="28"/>
      <c r="B4" s="123" t="s">
        <v>2000</v>
      </c>
      <c r="C4" s="481"/>
      <c r="D4" s="28"/>
    </row>
    <row r="5" spans="1:4" ht="96" customHeight="1">
      <c r="A5" s="28"/>
      <c r="B5" s="121" t="s">
        <v>1690</v>
      </c>
      <c r="C5" s="482"/>
      <c r="D5" s="28"/>
    </row>
    <row r="6" spans="1:4" ht="132.75" customHeight="1">
      <c r="A6" s="28"/>
      <c r="B6" s="121" t="s">
        <v>1691</v>
      </c>
      <c r="C6" s="482"/>
      <c r="D6" s="28"/>
    </row>
    <row r="7" spans="1:4" ht="192.75" customHeight="1">
      <c r="A7" s="28"/>
      <c r="B7" s="121" t="s">
        <v>1692</v>
      </c>
      <c r="C7" s="482"/>
      <c r="D7" s="28"/>
    </row>
    <row r="8" spans="1:4" ht="36" customHeight="1">
      <c r="A8" s="28"/>
      <c r="B8" s="121" t="s">
        <v>2265</v>
      </c>
      <c r="C8" s="482"/>
      <c r="D8" s="28"/>
    </row>
    <row r="9" spans="1:4" ht="214.5" customHeight="1">
      <c r="A9" s="28"/>
      <c r="B9" s="100" t="s">
        <v>1693</v>
      </c>
      <c r="C9" s="482"/>
      <c r="D9" s="28"/>
    </row>
    <row r="10" spans="1:4" ht="211.5" customHeight="1">
      <c r="A10" s="28"/>
      <c r="B10" s="100" t="s">
        <v>1694</v>
      </c>
      <c r="C10" s="482"/>
      <c r="D10" s="28"/>
    </row>
    <row r="11" spans="1:4" ht="92.25" customHeight="1">
      <c r="A11" s="28"/>
      <c r="B11" s="100" t="s">
        <v>2010</v>
      </c>
      <c r="C11" s="482"/>
      <c r="D11" s="28"/>
    </row>
    <row r="12" spans="1:4" ht="66.75" customHeight="1">
      <c r="A12" s="28"/>
      <c r="B12" s="121" t="s">
        <v>1695</v>
      </c>
      <c r="C12" s="482"/>
      <c r="D12" s="28"/>
    </row>
    <row r="13" spans="1:4" ht="59.25" customHeight="1">
      <c r="A13" s="28"/>
      <c r="B13" s="121" t="s">
        <v>1407</v>
      </c>
      <c r="C13" s="482"/>
      <c r="D13" s="28"/>
    </row>
    <row r="14" spans="1:4" ht="49.5" customHeight="1">
      <c r="A14" s="28"/>
      <c r="B14" s="121" t="s">
        <v>2263</v>
      </c>
      <c r="C14" s="482"/>
      <c r="D14" s="28"/>
    </row>
    <row r="15" spans="1:4" ht="41.25" customHeight="1" thickBot="1">
      <c r="A15" s="28"/>
      <c r="B15" s="561" t="s">
        <v>1696</v>
      </c>
      <c r="C15" s="561"/>
      <c r="D15" s="28"/>
    </row>
    <row r="16" spans="1:4" ht="41.25" customHeight="1" thickTop="1">
      <c r="A16" s="28"/>
      <c r="B16" s="123" t="s">
        <v>2264</v>
      </c>
      <c r="C16" s="482"/>
      <c r="D16" s="28"/>
    </row>
    <row r="17" spans="1:6" ht="41.25" customHeight="1">
      <c r="A17" s="28"/>
      <c r="B17" s="123" t="s">
        <v>2009</v>
      </c>
      <c r="C17" s="482"/>
      <c r="D17" s="28"/>
    </row>
    <row r="18" spans="1:6" ht="41.25" customHeight="1">
      <c r="A18" s="28"/>
      <c r="B18" s="121" t="s">
        <v>1697</v>
      </c>
      <c r="C18" s="482"/>
      <c r="D18" s="28"/>
    </row>
    <row r="19" spans="1:6" ht="133.5" customHeight="1">
      <c r="A19" s="28"/>
      <c r="B19" s="121" t="s">
        <v>2011</v>
      </c>
      <c r="C19" s="482"/>
      <c r="D19" s="28"/>
    </row>
    <row r="20" spans="1:6" ht="41.25" customHeight="1">
      <c r="A20" s="28"/>
      <c r="B20" s="121" t="s">
        <v>1677</v>
      </c>
      <c r="C20" s="482"/>
      <c r="D20" s="28"/>
    </row>
    <row r="21" spans="1:6" ht="51" customHeight="1">
      <c r="A21" s="28"/>
      <c r="B21" s="121" t="s">
        <v>1698</v>
      </c>
      <c r="C21" s="482"/>
      <c r="D21" s="28"/>
    </row>
    <row r="22" spans="1:6" ht="63" customHeight="1">
      <c r="A22" s="28"/>
      <c r="B22" s="121" t="s">
        <v>1699</v>
      </c>
      <c r="C22" s="482"/>
      <c r="D22" s="28"/>
    </row>
    <row r="23" spans="1:6" ht="41.25" customHeight="1">
      <c r="A23" s="28"/>
      <c r="B23" s="122" t="s">
        <v>1700</v>
      </c>
      <c r="C23" s="482"/>
      <c r="D23" s="28"/>
    </row>
    <row r="24" spans="1:6" ht="77.25" customHeight="1">
      <c r="A24" s="28"/>
      <c r="B24" s="472" t="s">
        <v>2242</v>
      </c>
      <c r="C24" s="482"/>
      <c r="D24" s="28"/>
      <c r="F24" s="536"/>
    </row>
    <row r="25" spans="1:6" ht="44.25" customHeight="1">
      <c r="A25" s="28"/>
      <c r="B25" s="122" t="s">
        <v>1701</v>
      </c>
      <c r="C25" s="483"/>
      <c r="D25" s="28"/>
      <c r="F25" s="452"/>
    </row>
    <row r="26" spans="1:6" ht="44.25" customHeight="1" thickBot="1">
      <c r="A26" s="28"/>
      <c r="B26" s="561" t="s">
        <v>1439</v>
      </c>
      <c r="C26" s="561"/>
      <c r="D26" s="28"/>
    </row>
    <row r="27" spans="1:6" ht="127.5" customHeight="1" thickTop="1">
      <c r="A27" s="28"/>
      <c r="B27" s="103" t="s">
        <v>1702</v>
      </c>
      <c r="C27" s="344"/>
      <c r="D27" s="28"/>
    </row>
    <row r="28" spans="1:6" ht="41.25" customHeight="1" thickBot="1">
      <c r="A28" s="28"/>
      <c r="B28" s="561" t="s">
        <v>1704</v>
      </c>
      <c r="C28" s="561"/>
      <c r="D28" s="28"/>
    </row>
    <row r="29" spans="1:6" ht="135" customHeight="1" thickTop="1">
      <c r="A29" s="28"/>
      <c r="B29" s="121" t="s">
        <v>2003</v>
      </c>
      <c r="C29" s="482"/>
      <c r="D29" s="28"/>
    </row>
    <row r="30" spans="1:6" ht="341" customHeight="1">
      <c r="A30" s="28"/>
      <c r="B30" s="122" t="s">
        <v>2234</v>
      </c>
      <c r="C30" s="483"/>
      <c r="D30" s="28"/>
    </row>
    <row r="31" spans="1:6" ht="73.5" customHeight="1">
      <c r="A31" s="28"/>
      <c r="B31" s="122" t="s">
        <v>1703</v>
      </c>
      <c r="C31" s="483"/>
      <c r="D31" s="28"/>
    </row>
    <row r="32" spans="1:6" ht="61.5" customHeight="1">
      <c r="A32" s="28"/>
      <c r="B32" s="122"/>
      <c r="C32" s="484"/>
      <c r="D32" s="28"/>
    </row>
  </sheetData>
  <sheetProtection algorithmName="SHA-512" hashValue="NmNCYmXlJuL2RNPkA+9eJ2j5jfp/5Ri06rXnbFGjkvamkEvo2PQc8XbNkQSJZsCwQ2TykNvMJFp6GTNDBxz2lA==" saltValue="kPvrHUrp+RnWcCKB7pQQ+Q==" spinCount="100000" sheet="1" formatRows="0" selectLockedCells="1"/>
  <mergeCells count="6">
    <mergeCell ref="B15:C15"/>
    <mergeCell ref="B28:C28"/>
    <mergeCell ref="B1:C1"/>
    <mergeCell ref="B2:C2"/>
    <mergeCell ref="B3:C3"/>
    <mergeCell ref="B26:C26"/>
  </mergeCells>
  <hyperlinks>
    <hyperlink ref="B24" r:id="rId1" display="Pour les entreprises de tourisme d'aventure, une confirmation de l’obtention du sceau ‘’Accrédité ou attesté Qualité-Sécurité’’ d’Aventure Écotourisme Québec OU copie d’un échange de courriels prouvant que la démarche visant à l’obtenir a été entreprise" xr:uid="{FBF1FE96-1A15-4B84-9F0D-376251C30A2D}"/>
  </hyperlinks>
  <pageMargins left="0.7" right="0.7" top="0.75" bottom="0.75" header="0.3" footer="0.3"/>
  <pageSetup paperSize="5" scale="94"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2</xdr:col>
                    <xdr:colOff>527050</xdr:colOff>
                    <xdr:row>3</xdr:row>
                    <xdr:rowOff>336550</xdr:rowOff>
                  </from>
                  <to>
                    <xdr:col>2</xdr:col>
                    <xdr:colOff>736600</xdr:colOff>
                    <xdr:row>3</xdr:row>
                    <xdr:rowOff>603250</xdr:rowOff>
                  </to>
                </anchor>
              </controlPr>
            </control>
          </mc:Choice>
        </mc:AlternateContent>
        <mc:AlternateContent xmlns:mc="http://schemas.openxmlformats.org/markup-compatibility/2006">
          <mc:Choice Requires="x14">
            <control shapeId="101378" r:id="rId6" name="Check Box 2">
              <controlPr defaultSize="0" autoFill="0" autoLine="0" autoPict="0">
                <anchor moveWithCells="1">
                  <from>
                    <xdr:col>2</xdr:col>
                    <xdr:colOff>533400</xdr:colOff>
                    <xdr:row>4</xdr:row>
                    <xdr:rowOff>374650</xdr:rowOff>
                  </from>
                  <to>
                    <xdr:col>2</xdr:col>
                    <xdr:colOff>717550</xdr:colOff>
                    <xdr:row>4</xdr:row>
                    <xdr:rowOff>584200</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2</xdr:col>
                    <xdr:colOff>527050</xdr:colOff>
                    <xdr:row>5</xdr:row>
                    <xdr:rowOff>336550</xdr:rowOff>
                  </from>
                  <to>
                    <xdr:col>2</xdr:col>
                    <xdr:colOff>736600</xdr:colOff>
                    <xdr:row>5</xdr:row>
                    <xdr:rowOff>533400</xdr:rowOff>
                  </to>
                </anchor>
              </controlPr>
            </control>
          </mc:Choice>
        </mc:AlternateContent>
        <mc:AlternateContent xmlns:mc="http://schemas.openxmlformats.org/markup-compatibility/2006">
          <mc:Choice Requires="x14">
            <control shapeId="101380" r:id="rId8" name="Check Box 4">
              <controlPr defaultSize="0" autoFill="0" autoLine="0" autoPict="0">
                <anchor moveWithCells="1">
                  <from>
                    <xdr:col>2</xdr:col>
                    <xdr:colOff>527050</xdr:colOff>
                    <xdr:row>6</xdr:row>
                    <xdr:rowOff>336550</xdr:rowOff>
                  </from>
                  <to>
                    <xdr:col>2</xdr:col>
                    <xdr:colOff>793750</xdr:colOff>
                    <xdr:row>6</xdr:row>
                    <xdr:rowOff>565150</xdr:rowOff>
                  </to>
                </anchor>
              </controlPr>
            </control>
          </mc:Choice>
        </mc:AlternateContent>
        <mc:AlternateContent xmlns:mc="http://schemas.openxmlformats.org/markup-compatibility/2006">
          <mc:Choice Requires="x14">
            <control shapeId="101385" r:id="rId9" name="Check Box 9">
              <controlPr defaultSize="0" autoFill="0" autoLine="0" autoPict="0">
                <anchor moveWithCells="1">
                  <from>
                    <xdr:col>2</xdr:col>
                    <xdr:colOff>527050</xdr:colOff>
                    <xdr:row>9</xdr:row>
                    <xdr:rowOff>146050</xdr:rowOff>
                  </from>
                  <to>
                    <xdr:col>2</xdr:col>
                    <xdr:colOff>755650</xdr:colOff>
                    <xdr:row>9</xdr:row>
                    <xdr:rowOff>342900</xdr:rowOff>
                  </to>
                </anchor>
              </controlPr>
            </control>
          </mc:Choice>
        </mc:AlternateContent>
        <mc:AlternateContent xmlns:mc="http://schemas.openxmlformats.org/markup-compatibility/2006">
          <mc:Choice Requires="x14">
            <control shapeId="101387" r:id="rId10" name="Check Box 11">
              <controlPr defaultSize="0" autoFill="0" autoLine="0" autoPict="0">
                <anchor moveWithCells="1">
                  <from>
                    <xdr:col>2</xdr:col>
                    <xdr:colOff>527050</xdr:colOff>
                    <xdr:row>8</xdr:row>
                    <xdr:rowOff>0</xdr:rowOff>
                  </from>
                  <to>
                    <xdr:col>2</xdr:col>
                    <xdr:colOff>736600</xdr:colOff>
                    <xdr:row>8</xdr:row>
                    <xdr:rowOff>184150</xdr:rowOff>
                  </to>
                </anchor>
              </controlPr>
            </control>
          </mc:Choice>
        </mc:AlternateContent>
        <mc:AlternateContent xmlns:mc="http://schemas.openxmlformats.org/markup-compatibility/2006">
          <mc:Choice Requires="x14">
            <control shapeId="101388" r:id="rId11" name="Check Box 12">
              <controlPr defaultSize="0" autoFill="0" autoLine="0" autoPict="0">
                <anchor moveWithCells="1">
                  <from>
                    <xdr:col>2</xdr:col>
                    <xdr:colOff>527050</xdr:colOff>
                    <xdr:row>7</xdr:row>
                    <xdr:rowOff>114300</xdr:rowOff>
                  </from>
                  <to>
                    <xdr:col>2</xdr:col>
                    <xdr:colOff>755650</xdr:colOff>
                    <xdr:row>7</xdr:row>
                    <xdr:rowOff>279400</xdr:rowOff>
                  </to>
                </anchor>
              </controlPr>
            </control>
          </mc:Choice>
        </mc:AlternateContent>
        <mc:AlternateContent xmlns:mc="http://schemas.openxmlformats.org/markup-compatibility/2006">
          <mc:Choice Requires="x14">
            <control shapeId="101389" r:id="rId12" name="Check Box 13">
              <controlPr defaultSize="0" autoFill="0" autoLine="0" autoPict="0">
                <anchor moveWithCells="1">
                  <from>
                    <xdr:col>2</xdr:col>
                    <xdr:colOff>527050</xdr:colOff>
                    <xdr:row>10</xdr:row>
                    <xdr:rowOff>431800</xdr:rowOff>
                  </from>
                  <to>
                    <xdr:col>2</xdr:col>
                    <xdr:colOff>723900</xdr:colOff>
                    <xdr:row>10</xdr:row>
                    <xdr:rowOff>679450</xdr:rowOff>
                  </to>
                </anchor>
              </controlPr>
            </control>
          </mc:Choice>
        </mc:AlternateContent>
        <mc:AlternateContent xmlns:mc="http://schemas.openxmlformats.org/markup-compatibility/2006">
          <mc:Choice Requires="x14">
            <control shapeId="101390" r:id="rId13" name="Check Box 14">
              <controlPr defaultSize="0" autoFill="0" autoLine="0" autoPict="0">
                <anchor moveWithCells="1">
                  <from>
                    <xdr:col>2</xdr:col>
                    <xdr:colOff>527050</xdr:colOff>
                    <xdr:row>11</xdr:row>
                    <xdr:rowOff>184150</xdr:rowOff>
                  </from>
                  <to>
                    <xdr:col>2</xdr:col>
                    <xdr:colOff>679450</xdr:colOff>
                    <xdr:row>11</xdr:row>
                    <xdr:rowOff>393700</xdr:rowOff>
                  </to>
                </anchor>
              </controlPr>
            </control>
          </mc:Choice>
        </mc:AlternateContent>
        <mc:AlternateContent xmlns:mc="http://schemas.openxmlformats.org/markup-compatibility/2006">
          <mc:Choice Requires="x14">
            <control shapeId="101391" r:id="rId14" name="Check Box 15">
              <controlPr defaultSize="0" autoFill="0" autoLine="0" autoPict="0">
                <anchor moveWithCells="1">
                  <from>
                    <xdr:col>2</xdr:col>
                    <xdr:colOff>527050</xdr:colOff>
                    <xdr:row>12</xdr:row>
                    <xdr:rowOff>241300</xdr:rowOff>
                  </from>
                  <to>
                    <xdr:col>2</xdr:col>
                    <xdr:colOff>755650</xdr:colOff>
                    <xdr:row>12</xdr:row>
                    <xdr:rowOff>469900</xdr:rowOff>
                  </to>
                </anchor>
              </controlPr>
            </control>
          </mc:Choice>
        </mc:AlternateContent>
        <mc:AlternateContent xmlns:mc="http://schemas.openxmlformats.org/markup-compatibility/2006">
          <mc:Choice Requires="x14">
            <control shapeId="101392" r:id="rId15" name="Check Box 16">
              <controlPr defaultSize="0" autoFill="0" autoLine="0" autoPict="0">
                <anchor moveWithCells="1">
                  <from>
                    <xdr:col>2</xdr:col>
                    <xdr:colOff>527050</xdr:colOff>
                    <xdr:row>13</xdr:row>
                    <xdr:rowOff>114300</xdr:rowOff>
                  </from>
                  <to>
                    <xdr:col>2</xdr:col>
                    <xdr:colOff>774700</xdr:colOff>
                    <xdr:row>13</xdr:row>
                    <xdr:rowOff>336550</xdr:rowOff>
                  </to>
                </anchor>
              </controlPr>
            </control>
          </mc:Choice>
        </mc:AlternateContent>
        <mc:AlternateContent xmlns:mc="http://schemas.openxmlformats.org/markup-compatibility/2006">
          <mc:Choice Requires="x14">
            <control shapeId="101393" r:id="rId16" name="Check Box 17">
              <controlPr defaultSize="0" autoFill="0" autoLine="0" autoPict="0">
                <anchor moveWithCells="1">
                  <from>
                    <xdr:col>2</xdr:col>
                    <xdr:colOff>527050</xdr:colOff>
                    <xdr:row>16</xdr:row>
                    <xdr:rowOff>152400</xdr:rowOff>
                  </from>
                  <to>
                    <xdr:col>2</xdr:col>
                    <xdr:colOff>717550</xdr:colOff>
                    <xdr:row>16</xdr:row>
                    <xdr:rowOff>355600</xdr:rowOff>
                  </to>
                </anchor>
              </controlPr>
            </control>
          </mc:Choice>
        </mc:AlternateContent>
        <mc:AlternateContent xmlns:mc="http://schemas.openxmlformats.org/markup-compatibility/2006">
          <mc:Choice Requires="x14">
            <control shapeId="101394" r:id="rId17" name="Check Box 18">
              <controlPr defaultSize="0" autoFill="0" autoLine="0" autoPict="0">
                <anchor moveWithCells="1">
                  <from>
                    <xdr:col>2</xdr:col>
                    <xdr:colOff>527050</xdr:colOff>
                    <xdr:row>28</xdr:row>
                    <xdr:rowOff>298450</xdr:rowOff>
                  </from>
                  <to>
                    <xdr:col>2</xdr:col>
                    <xdr:colOff>755650</xdr:colOff>
                    <xdr:row>28</xdr:row>
                    <xdr:rowOff>508000</xdr:rowOff>
                  </to>
                </anchor>
              </controlPr>
            </control>
          </mc:Choice>
        </mc:AlternateContent>
        <mc:AlternateContent xmlns:mc="http://schemas.openxmlformats.org/markup-compatibility/2006">
          <mc:Choice Requires="x14">
            <control shapeId="101404" r:id="rId18" name="Check Box 28">
              <controlPr defaultSize="0" autoFill="0" autoLine="0" autoPict="0">
                <anchor moveWithCells="1">
                  <from>
                    <xdr:col>2</xdr:col>
                    <xdr:colOff>527050</xdr:colOff>
                    <xdr:row>17</xdr:row>
                    <xdr:rowOff>152400</xdr:rowOff>
                  </from>
                  <to>
                    <xdr:col>2</xdr:col>
                    <xdr:colOff>736600</xdr:colOff>
                    <xdr:row>17</xdr:row>
                    <xdr:rowOff>374650</xdr:rowOff>
                  </to>
                </anchor>
              </controlPr>
            </control>
          </mc:Choice>
        </mc:AlternateContent>
        <mc:AlternateContent xmlns:mc="http://schemas.openxmlformats.org/markup-compatibility/2006">
          <mc:Choice Requires="x14">
            <control shapeId="101407" r:id="rId19" name="Check Box 31">
              <controlPr defaultSize="0" autoFill="0" autoLine="0" autoPict="0">
                <anchor moveWithCells="1">
                  <from>
                    <xdr:col>2</xdr:col>
                    <xdr:colOff>527050</xdr:colOff>
                    <xdr:row>18</xdr:row>
                    <xdr:rowOff>152400</xdr:rowOff>
                  </from>
                  <to>
                    <xdr:col>2</xdr:col>
                    <xdr:colOff>736600</xdr:colOff>
                    <xdr:row>18</xdr:row>
                    <xdr:rowOff>374650</xdr:rowOff>
                  </to>
                </anchor>
              </controlPr>
            </control>
          </mc:Choice>
        </mc:AlternateContent>
        <mc:AlternateContent xmlns:mc="http://schemas.openxmlformats.org/markup-compatibility/2006">
          <mc:Choice Requires="x14">
            <control shapeId="101408" r:id="rId20" name="Check Box 32">
              <controlPr defaultSize="0" autoFill="0" autoLine="0" autoPict="0">
                <anchor moveWithCells="1">
                  <from>
                    <xdr:col>2</xdr:col>
                    <xdr:colOff>527050</xdr:colOff>
                    <xdr:row>19</xdr:row>
                    <xdr:rowOff>152400</xdr:rowOff>
                  </from>
                  <to>
                    <xdr:col>2</xdr:col>
                    <xdr:colOff>736600</xdr:colOff>
                    <xdr:row>19</xdr:row>
                    <xdr:rowOff>355600</xdr:rowOff>
                  </to>
                </anchor>
              </controlPr>
            </control>
          </mc:Choice>
        </mc:AlternateContent>
        <mc:AlternateContent xmlns:mc="http://schemas.openxmlformats.org/markup-compatibility/2006">
          <mc:Choice Requires="x14">
            <control shapeId="101409" r:id="rId21" name="Check Box 33">
              <controlPr defaultSize="0" autoFill="0" autoLine="0" autoPict="0">
                <anchor moveWithCells="1">
                  <from>
                    <xdr:col>2</xdr:col>
                    <xdr:colOff>527050</xdr:colOff>
                    <xdr:row>20</xdr:row>
                    <xdr:rowOff>152400</xdr:rowOff>
                  </from>
                  <to>
                    <xdr:col>2</xdr:col>
                    <xdr:colOff>774700</xdr:colOff>
                    <xdr:row>20</xdr:row>
                    <xdr:rowOff>374650</xdr:rowOff>
                  </to>
                </anchor>
              </controlPr>
            </control>
          </mc:Choice>
        </mc:AlternateContent>
        <mc:AlternateContent xmlns:mc="http://schemas.openxmlformats.org/markup-compatibility/2006">
          <mc:Choice Requires="x14">
            <control shapeId="101410" r:id="rId22" name="Check Box 34">
              <controlPr defaultSize="0" autoFill="0" autoLine="0" autoPict="0">
                <anchor moveWithCells="1">
                  <from>
                    <xdr:col>2</xdr:col>
                    <xdr:colOff>527050</xdr:colOff>
                    <xdr:row>21</xdr:row>
                    <xdr:rowOff>152400</xdr:rowOff>
                  </from>
                  <to>
                    <xdr:col>2</xdr:col>
                    <xdr:colOff>755650</xdr:colOff>
                    <xdr:row>21</xdr:row>
                    <xdr:rowOff>412750</xdr:rowOff>
                  </to>
                </anchor>
              </controlPr>
            </control>
          </mc:Choice>
        </mc:AlternateContent>
        <mc:AlternateContent xmlns:mc="http://schemas.openxmlformats.org/markup-compatibility/2006">
          <mc:Choice Requires="x14">
            <control shapeId="101411" r:id="rId23" name="Check Box 35">
              <controlPr defaultSize="0" autoFill="0" autoLine="0" autoPict="0">
                <anchor moveWithCells="1">
                  <from>
                    <xdr:col>2</xdr:col>
                    <xdr:colOff>527050</xdr:colOff>
                    <xdr:row>22</xdr:row>
                    <xdr:rowOff>152400</xdr:rowOff>
                  </from>
                  <to>
                    <xdr:col>2</xdr:col>
                    <xdr:colOff>774700</xdr:colOff>
                    <xdr:row>22</xdr:row>
                    <xdr:rowOff>393700</xdr:rowOff>
                  </to>
                </anchor>
              </controlPr>
            </control>
          </mc:Choice>
        </mc:AlternateContent>
        <mc:AlternateContent xmlns:mc="http://schemas.openxmlformats.org/markup-compatibility/2006">
          <mc:Choice Requires="x14">
            <control shapeId="101412" r:id="rId24" name="Check Box 36">
              <controlPr defaultSize="0" autoFill="0" autoLine="0" autoPict="0">
                <anchor moveWithCells="1">
                  <from>
                    <xdr:col>2</xdr:col>
                    <xdr:colOff>527050</xdr:colOff>
                    <xdr:row>23</xdr:row>
                    <xdr:rowOff>152400</xdr:rowOff>
                  </from>
                  <to>
                    <xdr:col>2</xdr:col>
                    <xdr:colOff>723900</xdr:colOff>
                    <xdr:row>23</xdr:row>
                    <xdr:rowOff>393700</xdr:rowOff>
                  </to>
                </anchor>
              </controlPr>
            </control>
          </mc:Choice>
        </mc:AlternateContent>
        <mc:AlternateContent xmlns:mc="http://schemas.openxmlformats.org/markup-compatibility/2006">
          <mc:Choice Requires="x14">
            <control shapeId="101413" r:id="rId25" name="Check Box 37">
              <controlPr defaultSize="0" autoFill="0" autoLine="0" autoPict="0">
                <anchor moveWithCells="1">
                  <from>
                    <xdr:col>2</xdr:col>
                    <xdr:colOff>527050</xdr:colOff>
                    <xdr:row>24</xdr:row>
                    <xdr:rowOff>152400</xdr:rowOff>
                  </from>
                  <to>
                    <xdr:col>2</xdr:col>
                    <xdr:colOff>717550</xdr:colOff>
                    <xdr:row>24</xdr:row>
                    <xdr:rowOff>342900</xdr:rowOff>
                  </to>
                </anchor>
              </controlPr>
            </control>
          </mc:Choice>
        </mc:AlternateContent>
        <mc:AlternateContent xmlns:mc="http://schemas.openxmlformats.org/markup-compatibility/2006">
          <mc:Choice Requires="x14">
            <control shapeId="101414" r:id="rId26" name="Check Box 38">
              <controlPr defaultSize="0" autoFill="0" autoLine="0" autoPict="0">
                <anchor moveWithCells="1">
                  <from>
                    <xdr:col>2</xdr:col>
                    <xdr:colOff>527050</xdr:colOff>
                    <xdr:row>29</xdr:row>
                    <xdr:rowOff>165100</xdr:rowOff>
                  </from>
                  <to>
                    <xdr:col>2</xdr:col>
                    <xdr:colOff>723900</xdr:colOff>
                    <xdr:row>29</xdr:row>
                    <xdr:rowOff>374650</xdr:rowOff>
                  </to>
                </anchor>
              </controlPr>
            </control>
          </mc:Choice>
        </mc:AlternateContent>
        <mc:AlternateContent xmlns:mc="http://schemas.openxmlformats.org/markup-compatibility/2006">
          <mc:Choice Requires="x14">
            <control shapeId="101415" r:id="rId27" name="Check Box 39">
              <controlPr defaultSize="0" autoFill="0" autoLine="0" autoPict="0">
                <anchor moveWithCells="1">
                  <from>
                    <xdr:col>2</xdr:col>
                    <xdr:colOff>527050</xdr:colOff>
                    <xdr:row>30</xdr:row>
                    <xdr:rowOff>298450</xdr:rowOff>
                  </from>
                  <to>
                    <xdr:col>2</xdr:col>
                    <xdr:colOff>755650</xdr:colOff>
                    <xdr:row>30</xdr:row>
                    <xdr:rowOff>527050</xdr:rowOff>
                  </to>
                </anchor>
              </controlPr>
            </control>
          </mc:Choice>
        </mc:AlternateContent>
        <mc:AlternateContent xmlns:mc="http://schemas.openxmlformats.org/markup-compatibility/2006">
          <mc:Choice Requires="x14">
            <control shapeId="101418" r:id="rId28" name="Check Box 42">
              <controlPr defaultSize="0" autoFill="0" autoLine="0" autoPict="0">
                <anchor moveWithCells="1">
                  <from>
                    <xdr:col>2</xdr:col>
                    <xdr:colOff>527050</xdr:colOff>
                    <xdr:row>26</xdr:row>
                    <xdr:rowOff>152400</xdr:rowOff>
                  </from>
                  <to>
                    <xdr:col>2</xdr:col>
                    <xdr:colOff>736600</xdr:colOff>
                    <xdr:row>26</xdr:row>
                    <xdr:rowOff>374650</xdr:rowOff>
                  </to>
                </anchor>
              </controlPr>
            </control>
          </mc:Choice>
        </mc:AlternateContent>
        <mc:AlternateContent xmlns:mc="http://schemas.openxmlformats.org/markup-compatibility/2006">
          <mc:Choice Requires="x14">
            <control shapeId="101420" r:id="rId29" name="Check Box 44">
              <controlPr defaultSize="0" autoFill="0" autoLine="0" autoPict="0">
                <anchor moveWithCells="1">
                  <from>
                    <xdr:col>2</xdr:col>
                    <xdr:colOff>527050</xdr:colOff>
                    <xdr:row>15</xdr:row>
                    <xdr:rowOff>152400</xdr:rowOff>
                  </from>
                  <to>
                    <xdr:col>2</xdr:col>
                    <xdr:colOff>711200</xdr:colOff>
                    <xdr:row>15</xdr:row>
                    <xdr:rowOff>349250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6"/>
  <sheetViews>
    <sheetView showGridLines="0" showWhiteSpace="0" topLeftCell="A41" zoomScaleNormal="100" zoomScalePageLayoutView="53" workbookViewId="0">
      <selection activeCell="C29" sqref="C29:F29"/>
    </sheetView>
  </sheetViews>
  <sheetFormatPr baseColWidth="10" defaultColWidth="11.453125" defaultRowHeight="14.5" outlineLevelCol="1"/>
  <cols>
    <col min="1" max="1" width="1.1796875" style="34" customWidth="1"/>
    <col min="2" max="2" width="23.453125" style="34" customWidth="1"/>
    <col min="3" max="3" width="3.453125" style="34" customWidth="1"/>
    <col min="4" max="4" width="11.453125" style="34" customWidth="1"/>
    <col min="5" max="5" width="3.453125" style="34" customWidth="1"/>
    <col min="6" max="6" width="10.54296875" style="34" customWidth="1"/>
    <col min="7" max="7" width="0.81640625" style="34" customWidth="1"/>
    <col min="8" max="8" width="13.81640625" style="34" customWidth="1"/>
    <col min="9" max="9" width="4" style="34" customWidth="1"/>
    <col min="10" max="10" width="10.453125" style="34" customWidth="1"/>
    <col min="11" max="11" width="3.54296875" style="34" customWidth="1"/>
    <col min="12" max="12" width="10.453125" style="34" customWidth="1"/>
    <col min="13" max="13" width="0.54296875" style="34" customWidth="1"/>
    <col min="14" max="14" width="1.1796875" style="34" customWidth="1"/>
    <col min="15" max="15" width="1.453125" style="34" hidden="1" customWidth="1" outlineLevel="1"/>
    <col min="16" max="16" width="75.81640625" style="34" hidden="1" customWidth="1" outlineLevel="1"/>
    <col min="17" max="17" width="15" style="34" hidden="1" customWidth="1" outlineLevel="1"/>
    <col min="18" max="18" width="2" style="34" hidden="1" customWidth="1" outlineLevel="1"/>
    <col min="19" max="19" width="39" style="34" hidden="1" customWidth="1" outlineLevel="1"/>
    <col min="20" max="21" width="1.453125" style="34" hidden="1" customWidth="1" outlineLevel="1"/>
    <col min="22" max="22" width="11.453125" style="34" hidden="1" customWidth="1" outlineLevel="1"/>
    <col min="23" max="23" width="11.453125" style="34" collapsed="1"/>
    <col min="24" max="16384" width="11.453125" style="34"/>
  </cols>
  <sheetData>
    <row r="1" spans="1:24" s="54" customFormat="1" ht="52.5" customHeight="1" thickBot="1">
      <c r="A1" s="56"/>
      <c r="B1" s="558" t="s">
        <v>1705</v>
      </c>
      <c r="C1" s="558"/>
      <c r="D1" s="558"/>
      <c r="E1" s="558"/>
      <c r="F1" s="558"/>
      <c r="G1" s="558"/>
      <c r="H1" s="558"/>
      <c r="I1" s="558"/>
      <c r="J1" s="558"/>
      <c r="K1" s="558"/>
      <c r="L1" s="457"/>
      <c r="M1" s="133"/>
      <c r="N1" s="134"/>
      <c r="O1" s="135"/>
      <c r="P1" s="7" t="s">
        <v>1705</v>
      </c>
      <c r="Q1" s="7"/>
      <c r="R1" s="7"/>
      <c r="S1" s="7"/>
      <c r="T1" s="7"/>
      <c r="U1" s="55"/>
      <c r="V1" s="57"/>
      <c r="W1" s="57"/>
      <c r="X1" s="57"/>
    </row>
    <row r="2" spans="1:24" customFormat="1" ht="33.75" customHeight="1" thickTop="1" thickBot="1">
      <c r="A2" s="28"/>
      <c r="B2" s="485" t="s">
        <v>1227</v>
      </c>
      <c r="C2" s="485"/>
      <c r="D2" s="485"/>
      <c r="E2" s="485"/>
      <c r="F2" s="485"/>
      <c r="G2" s="4"/>
      <c r="H2" s="593" t="s">
        <v>1416</v>
      </c>
      <c r="I2" s="593"/>
      <c r="J2" s="593"/>
      <c r="K2" s="593"/>
      <c r="L2" s="593"/>
      <c r="M2" s="8"/>
      <c r="N2" s="26"/>
      <c r="O2" s="4"/>
      <c r="P2" s="11" t="s">
        <v>0</v>
      </c>
      <c r="Q2" s="82" t="s">
        <v>1228</v>
      </c>
      <c r="R2" s="82"/>
      <c r="S2" s="83" t="s">
        <v>1</v>
      </c>
      <c r="T2" s="65"/>
      <c r="U2" s="28"/>
    </row>
    <row r="3" spans="1:24" customFormat="1" ht="13" customHeight="1" thickTop="1">
      <c r="A3" s="28"/>
      <c r="B3" s="6"/>
      <c r="C3" s="6"/>
      <c r="D3" s="6"/>
      <c r="E3" s="6"/>
      <c r="F3" s="6"/>
      <c r="G3" s="4"/>
      <c r="H3" s="8"/>
      <c r="I3" s="8"/>
      <c r="J3" s="8"/>
      <c r="K3" s="8"/>
      <c r="L3" s="8"/>
      <c r="M3" s="8"/>
      <c r="N3" s="26"/>
      <c r="O3" s="4"/>
      <c r="P3" s="63"/>
      <c r="Q3" s="64"/>
      <c r="R3" s="64"/>
      <c r="S3" s="65"/>
      <c r="T3" s="65"/>
      <c r="U3" s="28"/>
    </row>
    <row r="4" spans="1:24" ht="21" customHeight="1">
      <c r="A4" s="30"/>
      <c r="B4" s="173" t="s">
        <v>1706</v>
      </c>
      <c r="C4" s="629"/>
      <c r="D4" s="630"/>
      <c r="E4" s="630"/>
      <c r="F4" s="630"/>
      <c r="G4" s="136"/>
      <c r="H4" s="462"/>
      <c r="I4" s="453"/>
      <c r="J4" s="462" t="s">
        <v>1229</v>
      </c>
      <c r="K4" s="137" t="s">
        <v>1230</v>
      </c>
      <c r="L4" s="462" t="s">
        <v>1231</v>
      </c>
      <c r="M4" s="129"/>
      <c r="N4" s="138"/>
      <c r="O4" s="139"/>
      <c r="P4" s="580" t="s">
        <v>1429</v>
      </c>
      <c r="Q4" s="583"/>
      <c r="R4" s="64"/>
      <c r="S4" s="573"/>
      <c r="T4" s="77"/>
      <c r="U4" s="38"/>
      <c r="V4" s="3"/>
    </row>
    <row r="5" spans="1:24" ht="19.5" customHeight="1">
      <c r="A5" s="30"/>
      <c r="B5" s="173" t="s">
        <v>1232</v>
      </c>
      <c r="C5" s="625"/>
      <c r="D5" s="626"/>
      <c r="E5" s="626"/>
      <c r="F5" s="626"/>
      <c r="G5" s="140"/>
      <c r="H5" s="141" t="s">
        <v>1233</v>
      </c>
      <c r="I5" s="621"/>
      <c r="J5" s="621"/>
      <c r="K5" s="621"/>
      <c r="L5" s="622"/>
      <c r="M5" s="142"/>
      <c r="N5" s="143"/>
      <c r="O5" s="139"/>
      <c r="P5" s="581"/>
      <c r="Q5" s="584"/>
      <c r="R5" s="64"/>
      <c r="S5" s="574"/>
      <c r="T5" s="77"/>
      <c r="U5" s="38"/>
      <c r="V5" s="3"/>
    </row>
    <row r="6" spans="1:24" ht="20.25" customHeight="1">
      <c r="A6" s="30"/>
      <c r="B6" s="173" t="s">
        <v>133</v>
      </c>
      <c r="C6" s="631"/>
      <c r="D6" s="632"/>
      <c r="E6" s="632"/>
      <c r="F6" s="632"/>
      <c r="G6" s="140"/>
      <c r="H6" s="141" t="s">
        <v>1234</v>
      </c>
      <c r="I6" s="621"/>
      <c r="J6" s="621"/>
      <c r="K6" s="621"/>
      <c r="L6" s="622"/>
      <c r="M6" s="142"/>
      <c r="N6" s="143"/>
      <c r="O6" s="139"/>
      <c r="P6" s="582" t="s">
        <v>1408</v>
      </c>
      <c r="Q6" s="585"/>
      <c r="R6" s="64"/>
      <c r="S6" s="575"/>
      <c r="T6" s="17"/>
      <c r="U6" s="38"/>
      <c r="V6" s="3"/>
    </row>
    <row r="7" spans="1:24" ht="18.75" customHeight="1">
      <c r="A7" s="30"/>
      <c r="B7" s="173" t="s">
        <v>1235</v>
      </c>
      <c r="C7" s="625"/>
      <c r="D7" s="626"/>
      <c r="E7" s="626"/>
      <c r="F7" s="626"/>
      <c r="G7" s="140"/>
      <c r="H7" s="141" t="s">
        <v>1241</v>
      </c>
      <c r="I7" s="621"/>
      <c r="J7" s="621"/>
      <c r="K7" s="621"/>
      <c r="L7" s="622"/>
      <c r="M7" s="142"/>
      <c r="N7" s="143"/>
      <c r="O7" s="139"/>
      <c r="P7" s="582"/>
      <c r="Q7" s="586"/>
      <c r="R7" s="64"/>
      <c r="S7" s="576"/>
      <c r="T7" s="17"/>
      <c r="U7" s="38"/>
      <c r="V7" s="3"/>
    </row>
    <row r="8" spans="1:24" ht="22.5" customHeight="1">
      <c r="A8" s="30"/>
      <c r="B8" s="173" t="s">
        <v>1236</v>
      </c>
      <c r="C8" s="641"/>
      <c r="D8" s="641"/>
      <c r="E8" s="641"/>
      <c r="F8" s="642"/>
      <c r="G8" s="140"/>
      <c r="H8" s="141" t="s">
        <v>1237</v>
      </c>
      <c r="I8" s="623"/>
      <c r="J8" s="623"/>
      <c r="K8" s="623"/>
      <c r="L8" s="624"/>
      <c r="M8" s="144"/>
      <c r="N8" s="145"/>
      <c r="O8" s="139"/>
      <c r="P8" s="582"/>
      <c r="Q8" s="587"/>
      <c r="R8" s="64"/>
      <c r="S8" s="577"/>
      <c r="T8" s="17"/>
      <c r="U8" s="38"/>
      <c r="V8" s="3"/>
    </row>
    <row r="9" spans="1:24" ht="33" customHeight="1">
      <c r="A9" s="30"/>
      <c r="B9" s="173" t="s">
        <v>1707</v>
      </c>
      <c r="C9" s="625"/>
      <c r="D9" s="626"/>
      <c r="E9" s="626"/>
      <c r="F9" s="626"/>
      <c r="G9" s="140"/>
      <c r="H9" s="146"/>
      <c r="I9" s="147"/>
      <c r="J9" s="147"/>
      <c r="K9" s="147"/>
      <c r="L9" s="147"/>
      <c r="M9" s="142"/>
      <c r="N9" s="143"/>
      <c r="O9" s="139"/>
      <c r="P9" s="124" t="s">
        <v>1420</v>
      </c>
      <c r="Q9" s="435"/>
      <c r="R9" s="64"/>
      <c r="S9" s="373" t="s">
        <v>1708</v>
      </c>
      <c r="T9" s="17"/>
      <c r="U9" s="30"/>
    </row>
    <row r="10" spans="1:24" ht="27" customHeight="1">
      <c r="A10" s="30"/>
      <c r="B10" s="173" t="s">
        <v>1238</v>
      </c>
      <c r="C10" s="638"/>
      <c r="D10" s="626"/>
      <c r="E10" s="626"/>
      <c r="F10" s="626"/>
      <c r="G10" s="140"/>
      <c r="H10" s="647" t="s">
        <v>1417</v>
      </c>
      <c r="I10" s="648"/>
      <c r="J10" s="648"/>
      <c r="K10" s="648"/>
      <c r="L10" s="648"/>
      <c r="M10" s="148"/>
      <c r="N10" s="149"/>
      <c r="O10" s="139"/>
      <c r="P10" s="124" t="s">
        <v>1709</v>
      </c>
      <c r="Q10" s="435"/>
      <c r="R10" s="64"/>
      <c r="S10" s="373" t="s">
        <v>1708</v>
      </c>
      <c r="T10" s="17"/>
      <c r="U10" s="38"/>
      <c r="V10" s="3"/>
    </row>
    <row r="11" spans="1:24" ht="25.5" customHeight="1">
      <c r="A11" s="30"/>
      <c r="B11" s="173" t="s">
        <v>1239</v>
      </c>
      <c r="C11" s="639"/>
      <c r="D11" s="640"/>
      <c r="E11" s="640"/>
      <c r="F11" s="640"/>
      <c r="G11" s="140"/>
      <c r="H11" s="150"/>
      <c r="I11" s="151"/>
      <c r="J11" s="141" t="s">
        <v>1229</v>
      </c>
      <c r="K11" s="152"/>
      <c r="L11" s="438" t="s">
        <v>1231</v>
      </c>
      <c r="M11" s="129"/>
      <c r="N11" s="138"/>
      <c r="O11" s="139"/>
      <c r="P11" s="582" t="s">
        <v>1421</v>
      </c>
      <c r="Q11" s="585"/>
      <c r="R11" s="64"/>
      <c r="S11" s="575" t="s">
        <v>1708</v>
      </c>
      <c r="T11" s="17"/>
      <c r="U11" s="38"/>
      <c r="V11" s="3"/>
    </row>
    <row r="12" spans="1:24" ht="21" customHeight="1">
      <c r="A12" s="30"/>
      <c r="B12" s="173" t="s">
        <v>1710</v>
      </c>
      <c r="C12" s="639"/>
      <c r="D12" s="640"/>
      <c r="E12" s="640"/>
      <c r="F12" s="640"/>
      <c r="G12" s="140"/>
      <c r="H12" s="141" t="s">
        <v>1233</v>
      </c>
      <c r="I12" s="643"/>
      <c r="J12" s="643"/>
      <c r="K12" s="643"/>
      <c r="L12" s="644"/>
      <c r="M12" s="153"/>
      <c r="N12" s="154"/>
      <c r="O12" s="139"/>
      <c r="P12" s="582"/>
      <c r="Q12" s="587"/>
      <c r="R12" s="64"/>
      <c r="S12" s="577"/>
      <c r="T12" s="17"/>
      <c r="U12" s="38"/>
      <c r="V12" s="3"/>
    </row>
    <row r="13" spans="1:24" ht="19.5" customHeight="1">
      <c r="A13" s="30"/>
      <c r="B13" s="486" t="s">
        <v>1711</v>
      </c>
      <c r="C13" s="639"/>
      <c r="D13" s="640"/>
      <c r="E13" s="640"/>
      <c r="F13" s="640"/>
      <c r="G13" s="140"/>
      <c r="H13" s="141" t="s">
        <v>1234</v>
      </c>
      <c r="I13" s="643"/>
      <c r="J13" s="643"/>
      <c r="K13" s="643"/>
      <c r="L13" s="644"/>
      <c r="M13" s="153"/>
      <c r="N13" s="154"/>
      <c r="O13" s="139"/>
      <c r="P13" s="582" t="s">
        <v>1712</v>
      </c>
      <c r="Q13" s="645"/>
      <c r="R13" s="64"/>
      <c r="S13" s="575"/>
      <c r="T13" s="17"/>
      <c r="U13" s="38"/>
      <c r="V13" s="3"/>
    </row>
    <row r="14" spans="1:24" ht="25.5" customHeight="1">
      <c r="A14" s="30"/>
      <c r="B14" s="486" t="s">
        <v>1240</v>
      </c>
      <c r="C14" s="646"/>
      <c r="D14" s="646"/>
      <c r="E14" s="646"/>
      <c r="F14" s="631"/>
      <c r="G14" s="140"/>
      <c r="H14" s="141" t="s">
        <v>1241</v>
      </c>
      <c r="I14" s="643"/>
      <c r="J14" s="643"/>
      <c r="K14" s="643"/>
      <c r="L14" s="644"/>
      <c r="M14" s="153"/>
      <c r="N14" s="154"/>
      <c r="O14" s="139"/>
      <c r="P14" s="582"/>
      <c r="Q14" s="645"/>
      <c r="R14" s="64"/>
      <c r="S14" s="577"/>
      <c r="T14" s="17"/>
      <c r="U14" s="38"/>
      <c r="V14" s="3"/>
    </row>
    <row r="15" spans="1:24" ht="23.25" customHeight="1">
      <c r="A15" s="30"/>
      <c r="B15" s="89" t="s">
        <v>13</v>
      </c>
      <c r="C15" s="625"/>
      <c r="D15" s="626"/>
      <c r="E15" s="626"/>
      <c r="F15" s="626"/>
      <c r="G15" s="155"/>
      <c r="H15" s="460" t="s">
        <v>1237</v>
      </c>
      <c r="I15" s="563"/>
      <c r="J15" s="563"/>
      <c r="K15" s="563"/>
      <c r="L15" s="564"/>
      <c r="M15" s="156"/>
      <c r="N15" s="157"/>
      <c r="O15" s="139"/>
      <c r="P15" s="124" t="s">
        <v>1713</v>
      </c>
      <c r="Q15" s="435"/>
      <c r="R15" s="64"/>
      <c r="S15" s="371"/>
      <c r="T15" s="17"/>
      <c r="U15" s="38"/>
      <c r="V15" s="3"/>
    </row>
    <row r="16" spans="1:24" ht="30" customHeight="1">
      <c r="A16" s="30"/>
      <c r="B16" s="90" t="s">
        <v>1714</v>
      </c>
      <c r="C16" s="601"/>
      <c r="D16" s="602"/>
      <c r="E16" s="602"/>
      <c r="F16" s="602"/>
      <c r="G16" s="155"/>
      <c r="H16" s="460"/>
      <c r="I16" s="567"/>
      <c r="J16" s="567"/>
      <c r="K16" s="567"/>
      <c r="L16" s="568"/>
      <c r="M16" s="153"/>
      <c r="N16" s="154"/>
      <c r="O16" s="139"/>
      <c r="P16" s="124" t="s">
        <v>1715</v>
      </c>
      <c r="Q16" s="435"/>
      <c r="R16" s="64"/>
      <c r="S16" s="372"/>
      <c r="T16" s="17"/>
      <c r="U16" s="38"/>
      <c r="V16" s="3"/>
    </row>
    <row r="17" spans="1:24" ht="21" customHeight="1">
      <c r="A17" s="30"/>
      <c r="B17" s="603" t="s">
        <v>1716</v>
      </c>
      <c r="C17" s="633"/>
      <c r="D17" s="634"/>
      <c r="E17" s="634"/>
      <c r="F17" s="634"/>
      <c r="G17" s="634"/>
      <c r="H17" s="634"/>
      <c r="I17" s="634"/>
      <c r="J17" s="634"/>
      <c r="K17" s="634"/>
      <c r="L17" s="635"/>
      <c r="M17" s="153"/>
      <c r="N17" s="154"/>
      <c r="O17" s="139"/>
      <c r="P17" s="582" t="s">
        <v>1717</v>
      </c>
      <c r="Q17" s="585"/>
      <c r="R17" s="64"/>
      <c r="S17" s="575"/>
      <c r="T17" s="17"/>
      <c r="U17" s="38"/>
      <c r="V17" s="3"/>
    </row>
    <row r="18" spans="1:24" ht="25.5" customHeight="1">
      <c r="A18" s="30"/>
      <c r="B18" s="603"/>
      <c r="C18" s="636"/>
      <c r="D18" s="575"/>
      <c r="E18" s="575"/>
      <c r="F18" s="575"/>
      <c r="G18" s="575"/>
      <c r="H18" s="575"/>
      <c r="I18" s="575"/>
      <c r="J18" s="575"/>
      <c r="K18" s="575"/>
      <c r="L18" s="637"/>
      <c r="M18" s="153"/>
      <c r="N18" s="154"/>
      <c r="O18" s="139"/>
      <c r="P18" s="582"/>
      <c r="Q18" s="587"/>
      <c r="R18" s="64"/>
      <c r="S18" s="577"/>
      <c r="T18" s="17"/>
      <c r="U18" s="38"/>
      <c r="V18" s="3"/>
    </row>
    <row r="19" spans="1:24" ht="14.25" customHeight="1">
      <c r="A19" s="30"/>
      <c r="B19" s="606"/>
      <c r="C19" s="606"/>
      <c r="D19" s="606"/>
      <c r="E19" s="606"/>
      <c r="F19" s="606"/>
      <c r="G19" s="139"/>
      <c r="H19" s="129"/>
      <c r="I19" s="153"/>
      <c r="J19" s="153"/>
      <c r="K19" s="153"/>
      <c r="L19" s="153"/>
      <c r="M19" s="153"/>
      <c r="N19" s="154"/>
      <c r="O19" s="139"/>
      <c r="P19" s="97" t="s">
        <v>1718</v>
      </c>
      <c r="Q19" s="435"/>
      <c r="R19" s="64"/>
      <c r="S19" s="373"/>
      <c r="T19" s="17"/>
      <c r="U19" s="38"/>
      <c r="V19" s="3"/>
    </row>
    <row r="20" spans="1:24" customFormat="1" ht="48" customHeight="1" thickBot="1">
      <c r="A20" s="28"/>
      <c r="B20" s="593" t="s">
        <v>1418</v>
      </c>
      <c r="C20" s="593"/>
      <c r="D20" s="593"/>
      <c r="E20" s="593"/>
      <c r="F20" s="593"/>
      <c r="G20" s="593"/>
      <c r="H20" s="593"/>
      <c r="I20" s="593"/>
      <c r="J20" s="593"/>
      <c r="K20" s="593"/>
      <c r="L20" s="487"/>
      <c r="M20" s="9"/>
      <c r="N20" s="27"/>
      <c r="O20" s="4"/>
      <c r="P20" s="81" t="s">
        <v>2250</v>
      </c>
      <c r="Q20" s="435"/>
      <c r="R20" s="64"/>
      <c r="S20" s="373"/>
      <c r="T20" s="74"/>
      <c r="U20" s="29"/>
      <c r="V20" s="1"/>
    </row>
    <row r="21" spans="1:24" customFormat="1" ht="11.5" customHeight="1" thickTop="1">
      <c r="A21" s="28"/>
      <c r="B21" s="5"/>
      <c r="C21" s="5"/>
      <c r="D21" s="5"/>
      <c r="E21" s="5"/>
      <c r="F21" s="5"/>
      <c r="G21" s="4"/>
      <c r="H21" s="9"/>
      <c r="I21" s="9"/>
      <c r="J21" s="9"/>
      <c r="K21" s="9"/>
      <c r="L21" s="9"/>
      <c r="M21" s="9"/>
      <c r="N21" s="27"/>
      <c r="O21" s="4"/>
      <c r="P21" s="582" t="s">
        <v>2251</v>
      </c>
      <c r="Q21" s="588"/>
      <c r="R21" s="64"/>
      <c r="S21" s="578" t="s">
        <v>1719</v>
      </c>
      <c r="T21" s="74"/>
      <c r="U21" s="29"/>
      <c r="V21" s="1"/>
    </row>
    <row r="22" spans="1:24" ht="20.25" customHeight="1">
      <c r="A22" s="30"/>
      <c r="B22" s="23"/>
      <c r="C22" s="488"/>
      <c r="D22" s="96" t="s">
        <v>1229</v>
      </c>
      <c r="E22" s="488"/>
      <c r="F22" s="95" t="s">
        <v>1231</v>
      </c>
      <c r="G22" s="33"/>
      <c r="H22" s="33"/>
      <c r="I22" s="489"/>
      <c r="J22" s="490"/>
      <c r="K22" s="17"/>
      <c r="L22" s="490"/>
      <c r="M22" s="17"/>
      <c r="N22" s="37"/>
      <c r="O22" s="33"/>
      <c r="P22" s="582"/>
      <c r="Q22" s="589"/>
      <c r="R22" s="158"/>
      <c r="S22" s="579"/>
      <c r="T22" s="23"/>
      <c r="U22" s="38"/>
      <c r="V22" s="3"/>
    </row>
    <row r="23" spans="1:24" ht="26.5" customHeight="1">
      <c r="A23" s="30"/>
      <c r="B23" s="491" t="s">
        <v>1233</v>
      </c>
      <c r="C23" s="627"/>
      <c r="D23" s="628"/>
      <c r="E23" s="628"/>
      <c r="F23" s="628"/>
      <c r="G23" s="43"/>
      <c r="H23" s="91" t="s">
        <v>1236</v>
      </c>
      <c r="I23" s="615"/>
      <c r="J23" s="615"/>
      <c r="K23" s="615"/>
      <c r="L23" s="616"/>
      <c r="M23" s="39"/>
      <c r="N23" s="40"/>
      <c r="O23" s="33"/>
      <c r="P23" s="158"/>
      <c r="Q23" s="158"/>
      <c r="R23" s="158"/>
      <c r="S23" s="158"/>
      <c r="T23" s="23"/>
      <c r="U23" s="38"/>
      <c r="V23" s="3"/>
    </row>
    <row r="24" spans="1:24" ht="27" customHeight="1">
      <c r="A24" s="30"/>
      <c r="B24" s="492" t="s">
        <v>1234</v>
      </c>
      <c r="C24" s="612"/>
      <c r="D24" s="613"/>
      <c r="E24" s="613"/>
      <c r="F24" s="613"/>
      <c r="G24" s="41"/>
      <c r="H24" s="92" t="s">
        <v>1419</v>
      </c>
      <c r="I24" s="613"/>
      <c r="J24" s="613"/>
      <c r="K24" s="613"/>
      <c r="L24" s="617"/>
      <c r="M24" s="39"/>
      <c r="N24" s="40"/>
      <c r="O24" s="33"/>
      <c r="P24" s="592"/>
      <c r="Q24" s="158"/>
      <c r="R24" s="158"/>
      <c r="S24" s="158"/>
      <c r="T24" s="23"/>
      <c r="U24" s="38"/>
      <c r="V24" s="3"/>
      <c r="W24" s="3"/>
      <c r="X24" s="44"/>
    </row>
    <row r="25" spans="1:24" ht="27" customHeight="1">
      <c r="A25" s="30"/>
      <c r="B25" s="492" t="s">
        <v>1241</v>
      </c>
      <c r="C25" s="612"/>
      <c r="D25" s="613"/>
      <c r="E25" s="613"/>
      <c r="F25" s="613"/>
      <c r="G25" s="45"/>
      <c r="H25" s="46"/>
      <c r="I25" s="618"/>
      <c r="J25" s="618"/>
      <c r="K25" s="618"/>
      <c r="L25" s="619"/>
      <c r="M25" s="39"/>
      <c r="N25" s="40"/>
      <c r="O25" s="33"/>
      <c r="P25" s="592"/>
      <c r="Q25" s="139"/>
      <c r="R25" s="139"/>
      <c r="S25" s="139"/>
      <c r="T25" s="33"/>
      <c r="U25" s="30"/>
      <c r="W25" s="3"/>
      <c r="X25" s="44"/>
    </row>
    <row r="26" spans="1:24" customFormat="1" ht="36" customHeight="1" thickBot="1">
      <c r="A26" s="28"/>
      <c r="B26" s="593" t="s">
        <v>1720</v>
      </c>
      <c r="C26" s="593"/>
      <c r="D26" s="593"/>
      <c r="E26" s="593"/>
      <c r="F26" s="593"/>
      <c r="G26" s="593"/>
      <c r="H26" s="593"/>
      <c r="I26" s="593"/>
      <c r="J26" s="593"/>
      <c r="K26" s="593"/>
      <c r="L26" s="487"/>
      <c r="M26" s="9"/>
      <c r="N26" s="27"/>
      <c r="O26" s="4"/>
      <c r="P26" s="594" t="s">
        <v>0</v>
      </c>
      <c r="Q26" s="594"/>
      <c r="R26" s="22"/>
      <c r="S26" s="21"/>
      <c r="T26" s="4"/>
      <c r="U26" s="29"/>
      <c r="V26" s="1"/>
    </row>
    <row r="27" spans="1:24" customFormat="1" ht="13" customHeight="1" thickTop="1">
      <c r="A27" s="28"/>
      <c r="B27" s="5"/>
      <c r="C27" s="5"/>
      <c r="D27" s="5"/>
      <c r="E27" s="5"/>
      <c r="F27" s="5"/>
      <c r="G27" s="4"/>
      <c r="H27" s="66"/>
      <c r="I27" s="66"/>
      <c r="J27" s="66"/>
      <c r="K27" s="66"/>
      <c r="L27" s="66"/>
      <c r="M27" s="9"/>
      <c r="N27" s="27"/>
      <c r="O27" s="4"/>
      <c r="P27" s="5"/>
      <c r="Q27" s="5"/>
      <c r="R27" s="5"/>
      <c r="S27" s="4"/>
      <c r="T27" s="4"/>
      <c r="U27" s="29"/>
      <c r="V27" s="1"/>
    </row>
    <row r="28" spans="1:24" ht="34.5" customHeight="1">
      <c r="A28" s="30"/>
      <c r="B28" s="461" t="s">
        <v>1242</v>
      </c>
      <c r="C28" s="597"/>
      <c r="D28" s="597"/>
      <c r="E28" s="597"/>
      <c r="F28" s="597"/>
      <c r="G28" s="454"/>
      <c r="H28" s="599" t="s">
        <v>1724</v>
      </c>
      <c r="I28" s="599"/>
      <c r="J28" s="599"/>
      <c r="K28" s="599"/>
      <c r="L28" s="569"/>
      <c r="M28" s="39"/>
      <c r="N28" s="40"/>
      <c r="O28" s="33"/>
      <c r="P28" s="99" t="s">
        <v>1732</v>
      </c>
      <c r="Q28" s="436"/>
      <c r="R28" s="64"/>
      <c r="S28" s="459"/>
      <c r="T28" s="17"/>
      <c r="U28" s="30"/>
      <c r="W28" s="3"/>
      <c r="X28" s="44"/>
    </row>
    <row r="29" spans="1:24" ht="34.5" customHeight="1">
      <c r="A29" s="30"/>
      <c r="B29" s="461" t="s">
        <v>1243</v>
      </c>
      <c r="C29" s="598"/>
      <c r="D29" s="598"/>
      <c r="E29" s="598"/>
      <c r="F29" s="598"/>
      <c r="G29" s="455"/>
      <c r="H29" s="600"/>
      <c r="I29" s="600"/>
      <c r="J29" s="600"/>
      <c r="K29" s="600"/>
      <c r="L29" s="570"/>
      <c r="M29" s="39"/>
      <c r="N29" s="40"/>
      <c r="O29" s="33"/>
      <c r="P29" s="595"/>
      <c r="Q29" s="595"/>
      <c r="R29" s="24"/>
      <c r="S29" s="33"/>
      <c r="T29" s="33"/>
      <c r="U29" s="30"/>
      <c r="W29" s="3"/>
      <c r="X29" s="44"/>
    </row>
    <row r="30" spans="1:24" ht="34.5" customHeight="1" thickBot="1">
      <c r="A30" s="30"/>
      <c r="B30" s="461" t="s">
        <v>1244</v>
      </c>
      <c r="C30" s="598"/>
      <c r="D30" s="598"/>
      <c r="E30" s="598"/>
      <c r="F30" s="598"/>
      <c r="G30" s="455"/>
      <c r="H30" s="607" t="s">
        <v>2245</v>
      </c>
      <c r="I30" s="608"/>
      <c r="J30" s="608"/>
      <c r="K30" s="609"/>
      <c r="L30" s="571"/>
      <c r="M30" s="39"/>
      <c r="N30" s="40"/>
      <c r="O30" s="33"/>
      <c r="P30" s="159" t="s">
        <v>1721</v>
      </c>
      <c r="Q30" s="48"/>
      <c r="R30" s="48"/>
      <c r="S30" s="48"/>
      <c r="T30" s="33"/>
      <c r="U30" s="30"/>
      <c r="W30" s="3"/>
      <c r="X30" s="44"/>
    </row>
    <row r="31" spans="1:24" ht="45.5" customHeight="1" thickTop="1">
      <c r="A31" s="30"/>
      <c r="B31" s="461" t="s">
        <v>1725</v>
      </c>
      <c r="C31" s="601"/>
      <c r="D31" s="602"/>
      <c r="E31" s="602"/>
      <c r="F31" s="602"/>
      <c r="G31" s="155"/>
      <c r="H31" s="610"/>
      <c r="I31" s="565"/>
      <c r="J31" s="565"/>
      <c r="K31" s="611"/>
      <c r="L31" s="572"/>
      <c r="M31" s="39"/>
      <c r="N31" s="40"/>
      <c r="O31" s="33"/>
      <c r="P31" s="596"/>
      <c r="Q31" s="596"/>
      <c r="R31" s="596"/>
      <c r="S31" s="596"/>
      <c r="T31" s="52"/>
      <c r="U31" s="30"/>
      <c r="W31" s="3"/>
      <c r="X31" s="44"/>
    </row>
    <row r="32" spans="1:24" ht="34.5" customHeight="1">
      <c r="A32" s="30"/>
      <c r="B32" s="461" t="s">
        <v>1726</v>
      </c>
      <c r="C32" s="604"/>
      <c r="D32" s="605"/>
      <c r="E32" s="605"/>
      <c r="F32" s="605"/>
      <c r="G32" s="456"/>
      <c r="H32" s="600" t="s">
        <v>1727</v>
      </c>
      <c r="I32" s="600"/>
      <c r="J32" s="600"/>
      <c r="K32" s="600"/>
      <c r="L32" s="532"/>
      <c r="M32" s="39"/>
      <c r="N32" s="40"/>
      <c r="O32" s="33"/>
      <c r="P32" s="591"/>
      <c r="Q32" s="591"/>
      <c r="R32" s="591"/>
      <c r="S32" s="591"/>
      <c r="T32" s="52"/>
      <c r="U32" s="30"/>
      <c r="W32" s="3"/>
      <c r="X32" s="44"/>
    </row>
    <row r="33" spans="1:24" ht="34.5" customHeight="1">
      <c r="A33" s="30"/>
      <c r="B33" s="461"/>
      <c r="C33" s="493"/>
      <c r="D33" s="493"/>
      <c r="E33" s="493"/>
      <c r="F33" s="494"/>
      <c r="G33" s="139"/>
      <c r="H33" s="620" t="s">
        <v>1728</v>
      </c>
      <c r="I33" s="620"/>
      <c r="J33" s="620"/>
      <c r="K33" s="620"/>
      <c r="L33" s="533"/>
      <c r="M33" s="39"/>
      <c r="N33" s="40"/>
      <c r="O33" s="33"/>
      <c r="P33" s="591"/>
      <c r="Q33" s="591"/>
      <c r="R33" s="591"/>
      <c r="S33" s="591"/>
      <c r="T33" s="52"/>
      <c r="U33" s="30"/>
      <c r="W33" s="3"/>
      <c r="X33" s="44"/>
    </row>
    <row r="34" spans="1:24" ht="90.75" customHeight="1">
      <c r="A34" s="30"/>
      <c r="B34" s="495" t="s">
        <v>1729</v>
      </c>
      <c r="C34" s="579"/>
      <c r="D34" s="579"/>
      <c r="E34" s="579"/>
      <c r="F34" s="579"/>
      <c r="G34" s="579"/>
      <c r="H34" s="579"/>
      <c r="I34" s="579"/>
      <c r="J34" s="579"/>
      <c r="K34" s="579"/>
      <c r="L34" s="579"/>
      <c r="M34" s="49"/>
      <c r="N34" s="50"/>
      <c r="O34" s="33"/>
      <c r="P34" s="591"/>
      <c r="Q34" s="591"/>
      <c r="R34" s="591"/>
      <c r="S34" s="591"/>
      <c r="T34" s="52"/>
      <c r="U34" s="38"/>
      <c r="V34" s="3"/>
      <c r="W34" s="2"/>
      <c r="X34" s="51"/>
    </row>
    <row r="35" spans="1:24" ht="6.75" customHeight="1">
      <c r="A35" s="30"/>
      <c r="B35" s="23"/>
      <c r="C35" s="52"/>
      <c r="D35" s="52"/>
      <c r="E35" s="52"/>
      <c r="F35" s="52"/>
      <c r="G35" s="52"/>
      <c r="H35" s="52"/>
      <c r="I35" s="52"/>
      <c r="J35" s="52"/>
      <c r="K35" s="52"/>
      <c r="L35" s="52"/>
      <c r="M35" s="49"/>
      <c r="N35" s="50"/>
      <c r="O35" s="33"/>
      <c r="P35" s="591"/>
      <c r="Q35" s="591"/>
      <c r="R35" s="591"/>
      <c r="S35" s="591"/>
      <c r="T35" s="52"/>
      <c r="U35" s="38"/>
      <c r="V35" s="3"/>
      <c r="W35" s="2"/>
      <c r="X35" s="51"/>
    </row>
    <row r="36" spans="1:24" ht="29.25" customHeight="1" thickBot="1">
      <c r="A36" s="42"/>
      <c r="B36" s="593" t="s">
        <v>1722</v>
      </c>
      <c r="C36" s="593"/>
      <c r="D36" s="593"/>
      <c r="E36" s="593"/>
      <c r="F36" s="593"/>
      <c r="G36" s="593"/>
      <c r="H36" s="593"/>
      <c r="I36" s="593"/>
      <c r="J36" s="593"/>
      <c r="K36" s="593"/>
      <c r="L36" s="593"/>
      <c r="M36" s="593"/>
      <c r="N36" s="50"/>
      <c r="O36" s="33"/>
      <c r="P36" s="591"/>
      <c r="Q36" s="591"/>
      <c r="R36" s="591"/>
      <c r="S36" s="591"/>
      <c r="T36" s="52"/>
      <c r="U36" s="38"/>
      <c r="V36" s="3"/>
      <c r="W36" s="2"/>
      <c r="X36" s="51"/>
    </row>
    <row r="37" spans="1:24" ht="9.65" customHeight="1" thickTop="1">
      <c r="A37" s="42"/>
      <c r="B37" s="5"/>
      <c r="C37" s="5"/>
      <c r="D37" s="5"/>
      <c r="E37" s="5"/>
      <c r="F37" s="5"/>
      <c r="G37" s="5"/>
      <c r="H37" s="5"/>
      <c r="I37" s="5"/>
      <c r="J37" s="5"/>
      <c r="K37" s="5"/>
      <c r="L37" s="5"/>
      <c r="M37" s="5"/>
      <c r="N37" s="50"/>
      <c r="O37" s="33"/>
      <c r="P37" s="52"/>
      <c r="Q37" s="52"/>
      <c r="R37" s="52"/>
      <c r="S37" s="52"/>
      <c r="T37" s="52"/>
      <c r="U37" s="38"/>
      <c r="V37" s="3"/>
      <c r="W37" s="2"/>
      <c r="X37" s="51"/>
    </row>
    <row r="38" spans="1:24" ht="29.25" customHeight="1">
      <c r="A38" s="30"/>
      <c r="B38" s="495" t="s">
        <v>1556</v>
      </c>
      <c r="C38" s="160" t="s">
        <v>1245</v>
      </c>
      <c r="D38" s="161"/>
      <c r="E38" s="160" t="s">
        <v>1246</v>
      </c>
      <c r="F38" s="161"/>
      <c r="G38" s="160"/>
      <c r="H38" s="565" t="s">
        <v>1730</v>
      </c>
      <c r="I38" s="565"/>
      <c r="J38" s="565"/>
      <c r="K38" s="566"/>
      <c r="L38" s="566"/>
      <c r="M38" s="49"/>
      <c r="N38" s="50"/>
      <c r="O38" s="33"/>
      <c r="P38" s="49"/>
      <c r="Q38" s="33"/>
      <c r="R38" s="33"/>
      <c r="S38" s="33"/>
      <c r="T38" s="33"/>
      <c r="U38" s="38"/>
      <c r="V38" s="3"/>
      <c r="W38" s="2"/>
      <c r="X38" s="51"/>
    </row>
    <row r="39" spans="1:24" ht="29.25" customHeight="1">
      <c r="A39" s="30"/>
      <c r="B39" s="495" t="s">
        <v>1731</v>
      </c>
      <c r="C39" s="160" t="s">
        <v>1245</v>
      </c>
      <c r="D39" s="162"/>
      <c r="E39" s="160" t="s">
        <v>1246</v>
      </c>
      <c r="F39" s="162"/>
      <c r="G39" s="160"/>
      <c r="H39" s="495"/>
      <c r="I39" s="495"/>
      <c r="J39" s="163"/>
      <c r="K39" s="160"/>
      <c r="L39" s="160"/>
      <c r="M39" s="49"/>
      <c r="N39" s="50"/>
      <c r="O39" s="33"/>
      <c r="P39" s="52"/>
      <c r="Q39" s="52"/>
      <c r="R39" s="52"/>
      <c r="S39" s="52"/>
      <c r="T39" s="52"/>
      <c r="U39" s="38"/>
      <c r="V39" s="3"/>
      <c r="W39" s="2"/>
      <c r="X39" s="51"/>
    </row>
    <row r="40" spans="1:24" ht="29.25" customHeight="1">
      <c r="A40" s="30"/>
      <c r="B40" s="495" t="s">
        <v>1557</v>
      </c>
      <c r="C40" s="160" t="s">
        <v>1245</v>
      </c>
      <c r="D40" s="162"/>
      <c r="E40" s="160" t="s">
        <v>1246</v>
      </c>
      <c r="F40" s="162"/>
      <c r="G40" s="160"/>
      <c r="H40" s="565" t="s">
        <v>1730</v>
      </c>
      <c r="I40" s="565"/>
      <c r="J40" s="565"/>
      <c r="K40" s="566"/>
      <c r="L40" s="566"/>
      <c r="M40" s="49"/>
      <c r="N40" s="50"/>
      <c r="O40" s="33"/>
      <c r="P40" s="52"/>
      <c r="Q40" s="52"/>
      <c r="R40" s="52"/>
      <c r="S40" s="52"/>
      <c r="T40" s="52"/>
      <c r="U40" s="38"/>
      <c r="V40" s="3"/>
      <c r="W40" s="2"/>
      <c r="X40" s="51"/>
    </row>
    <row r="41" spans="1:24" ht="29.25" customHeight="1">
      <c r="A41" s="30"/>
      <c r="B41" s="495" t="s">
        <v>1731</v>
      </c>
      <c r="C41" s="160" t="s">
        <v>1245</v>
      </c>
      <c r="D41" s="164"/>
      <c r="E41" s="160" t="s">
        <v>1246</v>
      </c>
      <c r="F41" s="164"/>
      <c r="G41" s="160"/>
      <c r="H41" s="495"/>
      <c r="I41" s="495"/>
      <c r="J41" s="165"/>
      <c r="K41" s="160"/>
      <c r="L41" s="160"/>
      <c r="M41" s="49"/>
      <c r="N41" s="50"/>
      <c r="O41" s="33"/>
      <c r="P41" s="52"/>
      <c r="Q41" s="52"/>
      <c r="R41" s="52"/>
      <c r="S41" s="52"/>
      <c r="T41" s="52"/>
      <c r="U41" s="38"/>
      <c r="V41" s="3"/>
      <c r="W41" s="2"/>
      <c r="X41" s="51"/>
    </row>
    <row r="42" spans="1:24" ht="30" customHeight="1" thickBot="1">
      <c r="A42" s="30"/>
      <c r="B42" s="485" t="s">
        <v>1723</v>
      </c>
      <c r="C42" s="485"/>
      <c r="D42" s="485"/>
      <c r="E42" s="485"/>
      <c r="F42" s="485"/>
      <c r="G42" s="485"/>
      <c r="H42" s="614"/>
      <c r="I42" s="614"/>
      <c r="J42" s="614"/>
      <c r="K42" s="614"/>
      <c r="L42" s="614"/>
      <c r="M42" s="35"/>
      <c r="N42" s="36"/>
      <c r="O42" s="33"/>
      <c r="P42" s="49"/>
      <c r="Q42" s="33"/>
      <c r="R42" s="33"/>
      <c r="S42" s="33"/>
      <c r="T42" s="33"/>
      <c r="U42" s="30"/>
    </row>
    <row r="43" spans="1:24" ht="15" thickTop="1">
      <c r="A43" s="30"/>
      <c r="B43" s="591"/>
      <c r="C43" s="591"/>
      <c r="D43" s="591"/>
      <c r="E43" s="591"/>
      <c r="F43" s="591"/>
      <c r="G43" s="591"/>
      <c r="H43" s="591"/>
      <c r="I43" s="591"/>
      <c r="J43" s="591"/>
      <c r="K43" s="591"/>
      <c r="L43" s="591"/>
      <c r="M43" s="76"/>
      <c r="N43" s="53"/>
      <c r="O43" s="33"/>
      <c r="P43" s="590"/>
      <c r="Q43" s="590"/>
      <c r="R43" s="590"/>
      <c r="S43" s="590"/>
      <c r="T43" s="52"/>
      <c r="U43" s="30"/>
    </row>
    <row r="44" spans="1:24">
      <c r="A44" s="30"/>
      <c r="B44" s="591"/>
      <c r="C44" s="591"/>
      <c r="D44" s="591"/>
      <c r="E44" s="591"/>
      <c r="F44" s="591"/>
      <c r="G44" s="591"/>
      <c r="H44" s="591"/>
      <c r="I44" s="591"/>
      <c r="J44" s="591"/>
      <c r="K44" s="591"/>
      <c r="L44" s="591"/>
      <c r="M44" s="76"/>
      <c r="N44" s="53"/>
      <c r="O44" s="33"/>
      <c r="P44" s="590"/>
      <c r="Q44" s="590"/>
      <c r="R44" s="590"/>
      <c r="S44" s="590"/>
      <c r="T44" s="52"/>
      <c r="U44" s="30"/>
    </row>
    <row r="45" spans="1:24">
      <c r="A45" s="30"/>
      <c r="B45" s="591"/>
      <c r="C45" s="591"/>
      <c r="D45" s="591"/>
      <c r="E45" s="591"/>
      <c r="F45" s="591"/>
      <c r="G45" s="591"/>
      <c r="H45" s="591"/>
      <c r="I45" s="591"/>
      <c r="J45" s="591"/>
      <c r="K45" s="591"/>
      <c r="L45" s="591"/>
      <c r="M45" s="76"/>
      <c r="N45" s="53"/>
      <c r="O45" s="33"/>
      <c r="P45" s="590"/>
      <c r="Q45" s="590"/>
      <c r="R45" s="590"/>
      <c r="S45" s="590"/>
      <c r="T45" s="52"/>
      <c r="U45" s="30"/>
    </row>
    <row r="46" spans="1:24">
      <c r="A46" s="30"/>
      <c r="B46" s="591"/>
      <c r="C46" s="591"/>
      <c r="D46" s="591"/>
      <c r="E46" s="591"/>
      <c r="F46" s="591"/>
      <c r="G46" s="591"/>
      <c r="H46" s="591"/>
      <c r="I46" s="591"/>
      <c r="J46" s="591"/>
      <c r="K46" s="591"/>
      <c r="L46" s="591"/>
      <c r="M46" s="76"/>
      <c r="N46" s="53"/>
      <c r="O46" s="33"/>
      <c r="P46" s="590"/>
      <c r="Q46" s="590"/>
      <c r="R46" s="590"/>
      <c r="S46" s="590"/>
      <c r="T46" s="52"/>
      <c r="U46" s="30"/>
    </row>
    <row r="47" spans="1:24">
      <c r="A47" s="30"/>
      <c r="B47" s="591"/>
      <c r="C47" s="591"/>
      <c r="D47" s="591"/>
      <c r="E47" s="591"/>
      <c r="F47" s="591"/>
      <c r="G47" s="591"/>
      <c r="H47" s="591"/>
      <c r="I47" s="591"/>
      <c r="J47" s="591"/>
      <c r="K47" s="591"/>
      <c r="L47" s="591"/>
      <c r="M47" s="76"/>
      <c r="N47" s="53"/>
      <c r="O47" s="33"/>
      <c r="P47" s="590"/>
      <c r="Q47" s="590"/>
      <c r="R47" s="590"/>
      <c r="S47" s="590"/>
      <c r="T47" s="52"/>
      <c r="U47" s="30"/>
    </row>
    <row r="48" spans="1:24">
      <c r="A48" s="30"/>
      <c r="B48" s="591"/>
      <c r="C48" s="591"/>
      <c r="D48" s="591"/>
      <c r="E48" s="591"/>
      <c r="F48" s="591"/>
      <c r="G48" s="591"/>
      <c r="H48" s="591"/>
      <c r="I48" s="591"/>
      <c r="J48" s="591"/>
      <c r="K48" s="591"/>
      <c r="L48" s="591"/>
      <c r="M48" s="76"/>
      <c r="N48" s="53"/>
      <c r="O48" s="33"/>
      <c r="P48" s="590"/>
      <c r="Q48" s="590"/>
      <c r="R48" s="590"/>
      <c r="S48" s="590"/>
      <c r="T48" s="52"/>
      <c r="U48" s="30"/>
    </row>
    <row r="49" spans="1:21">
      <c r="A49" s="30"/>
      <c r="B49" s="591"/>
      <c r="C49" s="591"/>
      <c r="D49" s="591"/>
      <c r="E49" s="591"/>
      <c r="F49" s="591"/>
      <c r="G49" s="591"/>
      <c r="H49" s="591"/>
      <c r="I49" s="591"/>
      <c r="J49" s="591"/>
      <c r="K49" s="591"/>
      <c r="L49" s="591"/>
      <c r="M49" s="33"/>
      <c r="N49" s="30"/>
      <c r="O49" s="33"/>
      <c r="P49" s="33"/>
      <c r="Q49" s="33"/>
      <c r="R49" s="33"/>
      <c r="S49" s="33"/>
      <c r="T49" s="33"/>
      <c r="U49" s="30"/>
    </row>
    <row r="50" spans="1:21">
      <c r="A50" s="30"/>
      <c r="B50" s="591"/>
      <c r="C50" s="591"/>
      <c r="D50" s="591"/>
      <c r="E50" s="591"/>
      <c r="F50" s="591"/>
      <c r="G50" s="591"/>
      <c r="H50" s="591"/>
      <c r="I50" s="591"/>
      <c r="J50" s="591"/>
      <c r="K50" s="591"/>
      <c r="L50" s="591"/>
      <c r="M50" s="33"/>
      <c r="N50" s="30"/>
      <c r="O50" s="33"/>
      <c r="P50" s="33"/>
      <c r="Q50" s="33"/>
      <c r="R50" s="33"/>
      <c r="S50" s="33"/>
      <c r="T50" s="33"/>
      <c r="U50" s="30"/>
    </row>
    <row r="51" spans="1:21">
      <c r="A51" s="30"/>
      <c r="B51" s="591"/>
      <c r="C51" s="591"/>
      <c r="D51" s="591"/>
      <c r="E51" s="591"/>
      <c r="F51" s="591"/>
      <c r="G51" s="591"/>
      <c r="H51" s="591"/>
      <c r="I51" s="591"/>
      <c r="J51" s="591"/>
      <c r="K51" s="591"/>
      <c r="L51" s="591"/>
      <c r="M51" s="33"/>
      <c r="N51" s="30"/>
      <c r="O51" s="33"/>
      <c r="P51" s="33"/>
      <c r="Q51" s="33"/>
      <c r="R51" s="33"/>
      <c r="S51" s="33"/>
      <c r="T51" s="33"/>
      <c r="U51" s="30"/>
    </row>
    <row r="52" spans="1:21">
      <c r="A52" s="30"/>
      <c r="B52" s="591"/>
      <c r="C52" s="591"/>
      <c r="D52" s="591"/>
      <c r="E52" s="591"/>
      <c r="F52" s="591"/>
      <c r="G52" s="591"/>
      <c r="H52" s="591"/>
      <c r="I52" s="591"/>
      <c r="J52" s="591"/>
      <c r="K52" s="591"/>
      <c r="L52" s="591"/>
      <c r="M52" s="33"/>
      <c r="N52" s="30"/>
      <c r="O52" s="33"/>
      <c r="P52" s="33"/>
      <c r="Q52" s="33"/>
      <c r="R52" s="33"/>
      <c r="S52" s="33"/>
      <c r="T52" s="33"/>
      <c r="U52" s="30"/>
    </row>
    <row r="53" spans="1:21">
      <c r="A53" s="30"/>
      <c r="B53" s="591"/>
      <c r="C53" s="591"/>
      <c r="D53" s="591"/>
      <c r="E53" s="591"/>
      <c r="F53" s="591"/>
      <c r="G53" s="591"/>
      <c r="H53" s="591"/>
      <c r="I53" s="591"/>
      <c r="J53" s="591"/>
      <c r="K53" s="591"/>
      <c r="L53" s="591"/>
      <c r="M53" s="33"/>
      <c r="N53" s="30"/>
      <c r="O53" s="33"/>
      <c r="P53" s="33"/>
      <c r="Q53" s="33"/>
      <c r="R53" s="33"/>
      <c r="S53" s="33"/>
      <c r="T53" s="33"/>
      <c r="U53" s="30"/>
    </row>
    <row r="54" spans="1:21">
      <c r="A54" s="30"/>
      <c r="B54" s="33"/>
      <c r="C54" s="33"/>
      <c r="D54" s="33"/>
      <c r="E54" s="33"/>
      <c r="F54" s="33"/>
      <c r="G54" s="33"/>
      <c r="H54" s="33"/>
      <c r="I54" s="33"/>
      <c r="J54" s="33"/>
      <c r="K54" s="33"/>
      <c r="L54" s="33"/>
      <c r="M54" s="33"/>
      <c r="N54" s="30"/>
      <c r="O54" s="33"/>
      <c r="P54" s="33"/>
      <c r="Q54" s="33"/>
      <c r="R54" s="33"/>
      <c r="S54" s="33"/>
      <c r="T54" s="33"/>
      <c r="U54" s="30"/>
    </row>
    <row r="55" spans="1:21">
      <c r="A55" s="30"/>
      <c r="B55" s="33"/>
      <c r="C55" s="33"/>
      <c r="D55" s="33"/>
      <c r="E55" s="33"/>
      <c r="F55" s="33"/>
      <c r="G55" s="33"/>
      <c r="H55" s="33"/>
      <c r="I55" s="33"/>
      <c r="J55" s="33"/>
      <c r="K55" s="33"/>
      <c r="L55" s="33"/>
      <c r="M55" s="33"/>
      <c r="N55" s="30"/>
      <c r="O55" s="33"/>
      <c r="P55" s="33"/>
      <c r="Q55" s="33"/>
      <c r="R55" s="33"/>
      <c r="S55" s="33"/>
      <c r="T55" s="33"/>
      <c r="U55" s="30"/>
    </row>
    <row r="116" spans="11:11">
      <c r="K116" s="34" t="b">
        <v>0</v>
      </c>
    </row>
  </sheetData>
  <sheetProtection algorithmName="SHA-512" hashValue="4oZeifE/G/iEhdc67mtU/kFsP9dWgZ1Itnjy1ujljK28M+OUcrz3/GT0i8sMILVL9e0v/6Sc8bmIlEUnmQr+Ag==" saltValue="HoeS8Vh91F8Yh6Cb3wBhFg==" spinCount="100000" sheet="1" formatRows="0" selectLockedCells="1"/>
  <mergeCells count="81">
    <mergeCell ref="C9:F9"/>
    <mergeCell ref="Q11:Q12"/>
    <mergeCell ref="Q13:Q14"/>
    <mergeCell ref="S11:S12"/>
    <mergeCell ref="S13:S14"/>
    <mergeCell ref="C14:F14"/>
    <mergeCell ref="H10:L10"/>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B1:K1"/>
    <mergeCell ref="I6:L6"/>
    <mergeCell ref="I7:L7"/>
    <mergeCell ref="I8:L8"/>
    <mergeCell ref="I5:L5"/>
    <mergeCell ref="H2:L2"/>
    <mergeCell ref="H42:L42"/>
    <mergeCell ref="I23:L23"/>
    <mergeCell ref="I24:L24"/>
    <mergeCell ref="I25:L25"/>
    <mergeCell ref="C24:F24"/>
    <mergeCell ref="C34:L34"/>
    <mergeCell ref="H33:K33"/>
    <mergeCell ref="B17:B18"/>
    <mergeCell ref="H32:K32"/>
    <mergeCell ref="C32:F32"/>
    <mergeCell ref="B26:F26"/>
    <mergeCell ref="B19:F19"/>
    <mergeCell ref="H30:K31"/>
    <mergeCell ref="G20:K20"/>
    <mergeCell ref="G26:K26"/>
    <mergeCell ref="C25:F25"/>
    <mergeCell ref="P43:S48"/>
    <mergeCell ref="B43:L53"/>
    <mergeCell ref="P17:P18"/>
    <mergeCell ref="P24:P25"/>
    <mergeCell ref="B36:J36"/>
    <mergeCell ref="P26:Q26"/>
    <mergeCell ref="P29:Q29"/>
    <mergeCell ref="P31:S36"/>
    <mergeCell ref="Q17:Q18"/>
    <mergeCell ref="K36:M36"/>
    <mergeCell ref="C28:F28"/>
    <mergeCell ref="C29:F29"/>
    <mergeCell ref="C30:F30"/>
    <mergeCell ref="H28:K29"/>
    <mergeCell ref="B20:F20"/>
    <mergeCell ref="C31:F31"/>
    <mergeCell ref="S4:S5"/>
    <mergeCell ref="S6:S8"/>
    <mergeCell ref="S17:S18"/>
    <mergeCell ref="S21:S22"/>
    <mergeCell ref="P4:P5"/>
    <mergeCell ref="P6:P8"/>
    <mergeCell ref="P21:P22"/>
    <mergeCell ref="Q4:Q5"/>
    <mergeCell ref="Q6:Q8"/>
    <mergeCell ref="Q21:Q22"/>
    <mergeCell ref="P11:P12"/>
    <mergeCell ref="P13:P14"/>
    <mergeCell ref="I15:L15"/>
    <mergeCell ref="H38:J38"/>
    <mergeCell ref="H40:J40"/>
    <mergeCell ref="K38:L38"/>
    <mergeCell ref="K40:L40"/>
    <mergeCell ref="I16:L16"/>
    <mergeCell ref="L28:L29"/>
    <mergeCell ref="L30:L31"/>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0:Q21 Q28 L28:L29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ageMargins left="0.7" right="0.7" top="0.75" bottom="0.75" header="0.3" footer="0.3"/>
  <pageSetup paperSize="5"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50800</xdr:colOff>
                    <xdr:row>2</xdr:row>
                    <xdr:rowOff>165100</xdr:rowOff>
                  </from>
                  <to>
                    <xdr:col>8</xdr:col>
                    <xdr:colOff>222250</xdr:colOff>
                    <xdr:row>3</xdr:row>
                    <xdr:rowOff>184150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50800</xdr:colOff>
                    <xdr:row>10</xdr:row>
                    <xdr:rowOff>38100</xdr:rowOff>
                  </from>
                  <to>
                    <xdr:col>8</xdr:col>
                    <xdr:colOff>260350</xdr:colOff>
                    <xdr:row>10</xdr:row>
                    <xdr:rowOff>298450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50800</xdr:colOff>
                    <xdr:row>2</xdr:row>
                    <xdr:rowOff>127000</xdr:rowOff>
                  </from>
                  <to>
                    <xdr:col>11</xdr:col>
                    <xdr:colOff>0</xdr:colOff>
                    <xdr:row>3</xdr:row>
                    <xdr:rowOff>222250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50800</xdr:colOff>
                    <xdr:row>21</xdr:row>
                    <xdr:rowOff>12700</xdr:rowOff>
                  </from>
                  <to>
                    <xdr:col>3</xdr:col>
                    <xdr:colOff>12700</xdr:colOff>
                    <xdr:row>21</xdr:row>
                    <xdr:rowOff>203200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50800</xdr:colOff>
                    <xdr:row>20</xdr:row>
                    <xdr:rowOff>127000</xdr:rowOff>
                  </from>
                  <to>
                    <xdr:col>4</xdr:col>
                    <xdr:colOff>228600</xdr:colOff>
                    <xdr:row>21</xdr:row>
                    <xdr:rowOff>203200</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50800</xdr:colOff>
                    <xdr:row>10</xdr:row>
                    <xdr:rowOff>38100</xdr:rowOff>
                  </from>
                  <to>
                    <xdr:col>11</xdr:col>
                    <xdr:colOff>0</xdr:colOff>
                    <xdr:row>10</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56"/>
  <sheetViews>
    <sheetView showGridLines="0" topLeftCell="A36" zoomScale="98" zoomScaleNormal="98" workbookViewId="0">
      <selection activeCell="C4" sqref="C4"/>
    </sheetView>
  </sheetViews>
  <sheetFormatPr baseColWidth="10" defaultColWidth="10.81640625" defaultRowHeight="23.5" outlineLevelCol="1"/>
  <cols>
    <col min="1" max="1" width="1.1796875" style="34" customWidth="1"/>
    <col min="2" max="2" width="23.453125" style="34" customWidth="1"/>
    <col min="3" max="3" width="64.453125" style="34" customWidth="1"/>
    <col min="4" max="4" width="1.453125" style="62" customWidth="1"/>
    <col min="5" max="5" width="1.1796875" style="62" customWidth="1"/>
    <col min="6" max="6" width="1.453125" style="34" hidden="1" customWidth="1" outlineLevel="1"/>
    <col min="7" max="7" width="67.81640625" style="34" hidden="1" customWidth="1" outlineLevel="1"/>
    <col min="8" max="8" width="13.453125" style="34" hidden="1" customWidth="1" outlineLevel="1"/>
    <col min="9" max="9" width="0.1796875" style="34" hidden="1" customWidth="1" outlineLevel="1"/>
    <col min="10" max="10" width="41.453125" style="34" hidden="1" customWidth="1" outlineLevel="1"/>
    <col min="11" max="11" width="1.453125" style="34" hidden="1" customWidth="1" outlineLevel="1"/>
    <col min="12" max="12" width="1.1796875" style="34" hidden="1" customWidth="1" outlineLevel="1"/>
    <col min="13" max="13" width="11.453125" style="34" hidden="1" customWidth="1" outlineLevel="1"/>
    <col min="14" max="14" width="11.453125" style="34" customWidth="1" collapsed="1"/>
    <col min="15" max="15" width="11.453125" style="34" customWidth="1"/>
    <col min="16" max="16384" width="10.81640625" style="34"/>
  </cols>
  <sheetData>
    <row r="1" spans="1:12" s="54" customFormat="1" ht="48.75" customHeight="1" thickBot="1">
      <c r="A1" s="56"/>
      <c r="B1" s="558" t="s">
        <v>1705</v>
      </c>
      <c r="C1" s="558"/>
      <c r="D1" s="7"/>
      <c r="E1" s="55"/>
      <c r="F1" s="10"/>
      <c r="G1" s="166" t="s">
        <v>1733</v>
      </c>
      <c r="H1" s="58"/>
      <c r="I1" s="58"/>
      <c r="J1" s="58"/>
      <c r="K1" s="10"/>
      <c r="L1" s="56"/>
    </row>
    <row r="2" spans="1:12" ht="32.25" customHeight="1" thickTop="1" thickBot="1">
      <c r="A2" s="30"/>
      <c r="B2" s="561" t="s">
        <v>1247</v>
      </c>
      <c r="C2" s="561"/>
      <c r="D2" s="31"/>
      <c r="E2" s="32"/>
      <c r="F2" s="33"/>
      <c r="G2" s="11" t="s">
        <v>2</v>
      </c>
      <c r="H2" s="82" t="s">
        <v>1228</v>
      </c>
      <c r="I2" s="82"/>
      <c r="J2" s="83" t="s">
        <v>1426</v>
      </c>
      <c r="K2" s="65"/>
      <c r="L2" s="30"/>
    </row>
    <row r="3" spans="1:12" ht="27" customHeight="1" thickTop="1">
      <c r="A3" s="30"/>
      <c r="B3" s="496"/>
      <c r="C3" s="76"/>
      <c r="D3" s="31"/>
      <c r="E3" s="32"/>
      <c r="F3" s="33"/>
      <c r="G3" s="592" t="s">
        <v>1743</v>
      </c>
      <c r="H3" s="655"/>
      <c r="I3" s="67"/>
      <c r="J3" s="651"/>
      <c r="K3" s="17"/>
      <c r="L3" s="30"/>
    </row>
    <row r="4" spans="1:12" ht="95.5" customHeight="1">
      <c r="A4" s="30"/>
      <c r="B4" s="167" t="s">
        <v>1739</v>
      </c>
      <c r="C4" s="131"/>
      <c r="D4" s="31"/>
      <c r="E4" s="32"/>
      <c r="F4" s="33"/>
      <c r="G4" s="657"/>
      <c r="H4" s="656"/>
      <c r="I4" s="68"/>
      <c r="J4" s="652"/>
      <c r="K4" s="17"/>
      <c r="L4" s="30"/>
    </row>
    <row r="5" spans="1:12" ht="219.75" customHeight="1">
      <c r="A5" s="30"/>
      <c r="B5" s="169" t="s">
        <v>1740</v>
      </c>
      <c r="C5" s="79"/>
      <c r="D5" s="31"/>
      <c r="E5" s="32"/>
      <c r="F5" s="33"/>
      <c r="G5" s="118" t="s">
        <v>1744</v>
      </c>
      <c r="H5" s="429"/>
      <c r="I5" s="69"/>
      <c r="J5" s="126"/>
      <c r="K5" s="17"/>
      <c r="L5" s="30"/>
    </row>
    <row r="6" spans="1:12" ht="42" customHeight="1">
      <c r="A6" s="30"/>
      <c r="B6" s="170" t="s">
        <v>1741</v>
      </c>
      <c r="C6" s="79"/>
      <c r="D6" s="31"/>
      <c r="E6" s="32"/>
      <c r="F6" s="33"/>
      <c r="G6" s="119"/>
      <c r="H6" s="68"/>
      <c r="I6" s="68"/>
      <c r="J6" s="85"/>
      <c r="K6" s="17"/>
      <c r="L6" s="30"/>
    </row>
    <row r="7" spans="1:12" ht="44.15" customHeight="1">
      <c r="A7" s="30"/>
      <c r="B7" s="173" t="s">
        <v>1742</v>
      </c>
      <c r="C7" s="367"/>
      <c r="D7" s="31"/>
      <c r="E7" s="32"/>
      <c r="F7" s="33"/>
      <c r="G7" s="17"/>
      <c r="H7" s="52"/>
      <c r="I7" s="52"/>
      <c r="J7" s="52"/>
      <c r="K7" s="52"/>
      <c r="L7" s="30"/>
    </row>
    <row r="8" spans="1:12" customFormat="1" ht="32.25" customHeight="1" thickBot="1">
      <c r="A8" s="28"/>
      <c r="B8" s="561" t="s">
        <v>1737</v>
      </c>
      <c r="C8" s="561"/>
      <c r="D8" s="18"/>
      <c r="E8" s="25"/>
      <c r="F8" s="4"/>
      <c r="G8" s="594" t="s">
        <v>1738</v>
      </c>
      <c r="H8" s="594"/>
      <c r="I8" s="594"/>
      <c r="J8" s="594"/>
      <c r="K8" s="5"/>
      <c r="L8" s="28"/>
    </row>
    <row r="9" spans="1:12" customFormat="1" ht="14.5" customHeight="1" thickTop="1">
      <c r="A9" s="28"/>
      <c r="B9" s="5"/>
      <c r="C9" s="5"/>
      <c r="D9" s="18"/>
      <c r="E9" s="25"/>
      <c r="F9" s="4"/>
      <c r="G9" s="5"/>
      <c r="H9" s="5"/>
      <c r="I9" s="5"/>
      <c r="J9" s="5"/>
      <c r="K9" s="5"/>
      <c r="L9" s="28"/>
    </row>
    <row r="10" spans="1:12" ht="25" customHeight="1">
      <c r="A10" s="30"/>
      <c r="B10" s="167" t="s">
        <v>1746</v>
      </c>
      <c r="C10" s="442"/>
      <c r="D10" s="31"/>
      <c r="E10" s="32"/>
      <c r="F10" s="33"/>
      <c r="G10" s="123" t="s">
        <v>1752</v>
      </c>
      <c r="H10" s="430"/>
      <c r="I10" s="33"/>
      <c r="J10" s="345" t="s">
        <v>2239</v>
      </c>
      <c r="K10" s="17"/>
      <c r="L10" s="30"/>
    </row>
    <row r="11" spans="1:12" ht="25" customHeight="1">
      <c r="A11" s="30"/>
      <c r="B11" s="169" t="s">
        <v>1558</v>
      </c>
      <c r="C11" s="443"/>
      <c r="D11" s="31"/>
      <c r="E11" s="32"/>
      <c r="F11" s="33"/>
      <c r="G11" s="121" t="s">
        <v>2266</v>
      </c>
      <c r="H11" s="431"/>
      <c r="I11" s="33"/>
      <c r="J11" s="125"/>
      <c r="K11" s="17"/>
      <c r="L11" s="30"/>
    </row>
    <row r="12" spans="1:12" ht="25" customHeight="1">
      <c r="A12" s="30"/>
      <c r="B12" s="170" t="s">
        <v>1745</v>
      </c>
      <c r="C12" s="441"/>
      <c r="D12" s="31"/>
      <c r="E12" s="32"/>
      <c r="F12" s="33"/>
      <c r="G12" s="122" t="s">
        <v>1409</v>
      </c>
      <c r="H12" s="431"/>
      <c r="I12" s="33"/>
      <c r="J12" s="126"/>
      <c r="K12" s="17"/>
      <c r="L12" s="30"/>
    </row>
    <row r="13" spans="1:12" ht="25" customHeight="1" thickBot="1">
      <c r="A13" s="30"/>
      <c r="B13" s="561" t="s">
        <v>1248</v>
      </c>
      <c r="C13" s="561"/>
      <c r="D13" s="31"/>
      <c r="E13" s="32"/>
      <c r="F13" s="33"/>
      <c r="G13" s="80"/>
      <c r="H13" s="73"/>
      <c r="I13" s="33"/>
      <c r="J13" s="19"/>
      <c r="K13" s="17"/>
      <c r="L13" s="30"/>
    </row>
    <row r="14" spans="1:12" ht="13" customHeight="1" thickTop="1">
      <c r="A14" s="30"/>
      <c r="B14" s="5"/>
      <c r="C14" s="5"/>
      <c r="D14" s="31"/>
      <c r="E14" s="32"/>
      <c r="F14" s="33"/>
      <c r="G14" s="80"/>
      <c r="H14" s="72"/>
      <c r="I14" s="33"/>
      <c r="J14" s="70"/>
      <c r="K14" s="17"/>
      <c r="L14" s="30"/>
    </row>
    <row r="15" spans="1:12" ht="23.25" customHeight="1">
      <c r="A15" s="30"/>
      <c r="B15" s="168" t="s">
        <v>1747</v>
      </c>
      <c r="C15" s="442"/>
      <c r="D15" s="31"/>
      <c r="E15" s="32"/>
      <c r="F15" s="33"/>
      <c r="G15" s="121" t="s">
        <v>1410</v>
      </c>
      <c r="H15" s="430"/>
      <c r="I15" s="33"/>
      <c r="J15" s="375"/>
      <c r="K15" s="17"/>
      <c r="L15" s="30"/>
    </row>
    <row r="16" spans="1:12" ht="27" customHeight="1">
      <c r="A16" s="30"/>
      <c r="B16" s="169" t="s">
        <v>1748</v>
      </c>
      <c r="C16" s="443"/>
      <c r="D16" s="31"/>
      <c r="E16" s="32"/>
      <c r="F16" s="33"/>
      <c r="G16" s="553" t="s">
        <v>1764</v>
      </c>
      <c r="H16" s="653"/>
      <c r="I16" s="33"/>
      <c r="J16" s="654" t="s">
        <v>1249</v>
      </c>
      <c r="K16" s="17"/>
      <c r="L16" s="30"/>
    </row>
    <row r="17" spans="1:12" ht="27.75" customHeight="1">
      <c r="A17" s="30"/>
      <c r="B17" s="169" t="s">
        <v>1559</v>
      </c>
      <c r="C17" s="443"/>
      <c r="D17" s="31"/>
      <c r="E17" s="32"/>
      <c r="F17" s="33"/>
      <c r="G17" s="553"/>
      <c r="H17" s="653"/>
      <c r="I17" s="33"/>
      <c r="J17" s="652"/>
      <c r="K17" s="17"/>
      <c r="L17" s="30"/>
    </row>
    <row r="18" spans="1:12" ht="27.75" customHeight="1">
      <c r="A18" s="30"/>
      <c r="B18" s="170" t="s">
        <v>1749</v>
      </c>
      <c r="C18" s="441"/>
      <c r="D18" s="31"/>
      <c r="E18" s="32"/>
      <c r="F18" s="33"/>
      <c r="G18" s="122" t="s">
        <v>1753</v>
      </c>
      <c r="H18" s="431"/>
      <c r="I18" s="33"/>
      <c r="J18" s="126" t="s">
        <v>1249</v>
      </c>
      <c r="K18" s="17"/>
      <c r="L18" s="30"/>
    </row>
    <row r="19" spans="1:12" ht="13.5" customHeight="1">
      <c r="A19" s="30"/>
      <c r="B19" s="24"/>
      <c r="C19" s="24"/>
      <c r="D19" s="31"/>
      <c r="E19" s="32"/>
      <c r="F19" s="33"/>
      <c r="G19" s="17"/>
      <c r="H19" s="33"/>
      <c r="I19" s="33"/>
      <c r="J19" s="33"/>
      <c r="K19" s="33"/>
      <c r="L19" s="30"/>
    </row>
    <row r="20" spans="1:12" ht="30.75" customHeight="1" thickBot="1">
      <c r="A20" s="30"/>
      <c r="B20" s="593" t="s">
        <v>1251</v>
      </c>
      <c r="C20" s="593"/>
      <c r="D20" s="31"/>
      <c r="E20" s="32"/>
      <c r="F20" s="33"/>
      <c r="G20" s="594" t="s">
        <v>1734</v>
      </c>
      <c r="H20" s="594"/>
      <c r="I20" s="22"/>
      <c r="J20" s="47"/>
      <c r="K20" s="33"/>
      <c r="L20" s="30"/>
    </row>
    <row r="21" spans="1:12" ht="11.5" customHeight="1" thickTop="1">
      <c r="A21" s="30"/>
      <c r="B21" s="5"/>
      <c r="C21" s="5"/>
      <c r="D21" s="31"/>
      <c r="E21" s="32"/>
      <c r="F21" s="33"/>
      <c r="G21" s="5"/>
      <c r="H21" s="5"/>
      <c r="I21" s="5"/>
      <c r="J21" s="33"/>
      <c r="K21" s="33"/>
      <c r="L21" s="30"/>
    </row>
    <row r="22" spans="1:12" ht="42" customHeight="1">
      <c r="A22" s="30"/>
      <c r="B22" s="171" t="s">
        <v>1750</v>
      </c>
      <c r="C22" s="444"/>
      <c r="D22" s="31"/>
      <c r="E22" s="32"/>
      <c r="F22" s="33"/>
      <c r="G22" s="60" t="s">
        <v>1411</v>
      </c>
      <c r="H22" s="432"/>
      <c r="I22" s="33"/>
      <c r="J22" s="346" t="s">
        <v>1249</v>
      </c>
      <c r="K22" s="17"/>
      <c r="L22" s="30"/>
    </row>
    <row r="23" spans="1:12" ht="42.75" customHeight="1">
      <c r="A23" s="30"/>
      <c r="B23" s="172" t="s">
        <v>1751</v>
      </c>
      <c r="C23" s="444"/>
      <c r="D23" s="31"/>
      <c r="E23" s="32"/>
      <c r="F23" s="33"/>
      <c r="G23" s="59" t="s">
        <v>2259</v>
      </c>
      <c r="H23" s="433"/>
      <c r="I23" s="33"/>
      <c r="J23" s="128"/>
      <c r="K23" s="17"/>
      <c r="L23" s="30"/>
    </row>
    <row r="24" spans="1:12" ht="13.5" customHeight="1">
      <c r="A24" s="30"/>
      <c r="B24" s="23"/>
      <c r="C24" s="76"/>
      <c r="D24" s="31"/>
      <c r="E24" s="32"/>
      <c r="F24" s="33"/>
      <c r="G24" s="595"/>
      <c r="H24" s="595"/>
      <c r="I24" s="24"/>
      <c r="J24" s="24"/>
      <c r="K24" s="24"/>
      <c r="L24" s="30"/>
    </row>
    <row r="25" spans="1:12" ht="32.25" customHeight="1" thickBot="1">
      <c r="A25" s="30"/>
      <c r="B25" s="561" t="s">
        <v>1735</v>
      </c>
      <c r="C25" s="561"/>
      <c r="D25" s="31"/>
      <c r="E25" s="32"/>
      <c r="F25" s="33"/>
      <c r="G25" s="594" t="s">
        <v>1735</v>
      </c>
      <c r="H25" s="594"/>
      <c r="I25" s="22"/>
      <c r="J25" s="47"/>
      <c r="K25" s="33"/>
      <c r="L25" s="30"/>
    </row>
    <row r="26" spans="1:12" ht="12.65" customHeight="1" thickTop="1">
      <c r="A26" s="30"/>
      <c r="B26" s="5"/>
      <c r="C26" s="5"/>
      <c r="D26" s="31"/>
      <c r="E26" s="32"/>
      <c r="F26" s="33"/>
      <c r="G26" s="5"/>
      <c r="H26" s="5"/>
      <c r="I26" s="5"/>
      <c r="J26" s="33"/>
      <c r="K26" s="33"/>
      <c r="L26" s="30"/>
    </row>
    <row r="27" spans="1:12" ht="66.75" customHeight="1">
      <c r="A27" s="30"/>
      <c r="B27" s="421"/>
      <c r="C27" s="130" t="s">
        <v>1754</v>
      </c>
      <c r="D27" s="31"/>
      <c r="E27" s="32"/>
      <c r="F27" s="33"/>
      <c r="G27" s="130" t="s">
        <v>1756</v>
      </c>
      <c r="H27" s="432"/>
      <c r="I27" s="33"/>
      <c r="J27" s="346"/>
      <c r="K27" s="17"/>
      <c r="L27" s="30"/>
    </row>
    <row r="28" spans="1:12" ht="68.25" customHeight="1">
      <c r="A28" s="30"/>
      <c r="B28" s="422"/>
      <c r="C28" s="100" t="s">
        <v>1755</v>
      </c>
      <c r="D28" s="31"/>
      <c r="E28" s="32"/>
      <c r="F28" s="33"/>
      <c r="G28" s="174" t="s">
        <v>1757</v>
      </c>
      <c r="H28" s="432"/>
      <c r="I28" s="33"/>
      <c r="J28" s="127"/>
      <c r="K28" s="17"/>
      <c r="L28" s="30"/>
    </row>
    <row r="29" spans="1:12" ht="67.5" customHeight="1">
      <c r="A29" s="30"/>
      <c r="B29" s="422"/>
      <c r="C29" s="464" t="s">
        <v>1560</v>
      </c>
      <c r="D29" s="31"/>
      <c r="E29" s="32"/>
      <c r="F29" s="33"/>
      <c r="G29" s="649" t="s">
        <v>1758</v>
      </c>
      <c r="H29" s="432"/>
      <c r="I29" s="33"/>
      <c r="J29" s="127"/>
      <c r="K29" s="17"/>
      <c r="L29" s="30"/>
    </row>
    <row r="30" spans="1:12" ht="14.25" customHeight="1">
      <c r="A30" s="30"/>
      <c r="B30" s="93"/>
      <c r="C30" s="94"/>
      <c r="D30" s="31"/>
      <c r="E30" s="32"/>
      <c r="F30" s="33"/>
      <c r="G30" s="650"/>
      <c r="H30" s="61"/>
      <c r="I30" s="33"/>
      <c r="J30" s="86"/>
      <c r="K30" s="17"/>
      <c r="L30" s="30"/>
    </row>
    <row r="31" spans="1:12" ht="30.75" customHeight="1" thickBot="1">
      <c r="A31" s="30"/>
      <c r="B31" s="561" t="s">
        <v>1254</v>
      </c>
      <c r="C31" s="561"/>
      <c r="D31" s="31"/>
      <c r="E31" s="32"/>
      <c r="F31" s="33"/>
      <c r="G31" s="594" t="s">
        <v>1252</v>
      </c>
      <c r="H31" s="594"/>
      <c r="I31" s="22"/>
      <c r="J31" s="47"/>
      <c r="K31" s="33"/>
      <c r="L31" s="30"/>
    </row>
    <row r="32" spans="1:12" ht="31.5" customHeight="1" thickTop="1">
      <c r="A32" s="30"/>
      <c r="B32" s="658" t="s">
        <v>2006</v>
      </c>
      <c r="C32" s="658"/>
      <c r="D32" s="31"/>
      <c r="E32" s="32"/>
      <c r="F32" s="33"/>
      <c r="G32" s="661" t="s">
        <v>1761</v>
      </c>
      <c r="H32" s="661"/>
      <c r="I32" s="661"/>
      <c r="J32" s="661"/>
      <c r="K32" s="33"/>
      <c r="L32" s="30"/>
    </row>
    <row r="33" spans="1:12" ht="31.5" customHeight="1">
      <c r="A33" s="30"/>
      <c r="B33" s="592" t="s">
        <v>1759</v>
      </c>
      <c r="C33" s="592"/>
      <c r="D33" s="31"/>
      <c r="E33" s="32"/>
      <c r="F33" s="33"/>
      <c r="G33" s="248" t="s">
        <v>2008</v>
      </c>
      <c r="H33" s="434"/>
      <c r="I33" s="248"/>
      <c r="J33" s="374"/>
      <c r="K33" s="17"/>
      <c r="L33" s="30"/>
    </row>
    <row r="34" spans="1:12" ht="88.5" customHeight="1">
      <c r="A34" s="30"/>
      <c r="B34" s="659" t="s">
        <v>2004</v>
      </c>
      <c r="C34" s="660"/>
      <c r="D34" s="31"/>
      <c r="E34" s="32"/>
      <c r="F34" s="33"/>
      <c r="G34" s="121" t="s">
        <v>1697</v>
      </c>
      <c r="H34" s="434"/>
      <c r="I34" s="139"/>
      <c r="J34" s="374"/>
      <c r="K34" s="17"/>
      <c r="L34" s="30"/>
    </row>
    <row r="35" spans="1:12" ht="124.5" customHeight="1">
      <c r="A35" s="30"/>
      <c r="B35" s="662" t="s">
        <v>2013</v>
      </c>
      <c r="C35" s="663"/>
      <c r="D35" s="31"/>
      <c r="E35" s="32"/>
      <c r="F35" s="33"/>
      <c r="G35" s="121" t="s">
        <v>2002</v>
      </c>
      <c r="H35" s="434"/>
      <c r="I35" s="139"/>
      <c r="J35" s="347"/>
      <c r="K35" s="17"/>
      <c r="L35" s="30"/>
    </row>
    <row r="36" spans="1:12" ht="53.25" customHeight="1">
      <c r="A36" s="30"/>
      <c r="B36" s="672" t="s">
        <v>2007</v>
      </c>
      <c r="C36" s="672"/>
      <c r="D36" s="31"/>
      <c r="E36" s="32"/>
      <c r="F36" s="33"/>
      <c r="G36" s="121" t="s">
        <v>1677</v>
      </c>
      <c r="H36" s="434"/>
      <c r="I36" s="139"/>
      <c r="J36" s="347"/>
      <c r="K36" s="17"/>
      <c r="L36" s="30"/>
    </row>
    <row r="37" spans="1:12" ht="113" customHeight="1">
      <c r="A37" s="30"/>
      <c r="B37" s="592" t="s">
        <v>2005</v>
      </c>
      <c r="C37" s="565"/>
      <c r="D37" s="31"/>
      <c r="E37" s="32"/>
      <c r="F37" s="33"/>
      <c r="G37" s="121" t="s">
        <v>1698</v>
      </c>
      <c r="H37" s="434"/>
      <c r="I37" s="139"/>
      <c r="J37" s="347"/>
      <c r="K37" s="17"/>
      <c r="L37" s="30"/>
    </row>
    <row r="38" spans="1:12" ht="114.75" customHeight="1">
      <c r="A38" s="30"/>
      <c r="B38" s="592" t="s">
        <v>2235</v>
      </c>
      <c r="C38" s="592"/>
      <c r="D38" s="31"/>
      <c r="E38" s="32"/>
      <c r="F38" s="33"/>
      <c r="G38" s="121" t="s">
        <v>1699</v>
      </c>
      <c r="H38" s="434"/>
      <c r="I38" s="139"/>
      <c r="J38" s="374"/>
      <c r="K38" s="17"/>
      <c r="L38" s="30"/>
    </row>
    <row r="39" spans="1:12" ht="119.25" customHeight="1">
      <c r="A39" s="30"/>
      <c r="B39" s="592" t="s">
        <v>2236</v>
      </c>
      <c r="C39" s="592"/>
      <c r="D39" s="31"/>
      <c r="E39" s="32"/>
      <c r="F39" s="33"/>
      <c r="G39" s="122" t="s">
        <v>1700</v>
      </c>
      <c r="H39" s="434"/>
      <c r="I39" s="139"/>
      <c r="J39" s="347"/>
      <c r="K39" s="33"/>
      <c r="L39" s="30"/>
    </row>
    <row r="40" spans="1:12" ht="116.25" customHeight="1">
      <c r="A40" s="30"/>
      <c r="B40" s="662" t="s">
        <v>2014</v>
      </c>
      <c r="C40" s="663"/>
      <c r="D40" s="31"/>
      <c r="E40" s="32"/>
      <c r="F40" s="33"/>
      <c r="G40" s="472" t="s">
        <v>2242</v>
      </c>
      <c r="H40" s="434"/>
      <c r="I40" s="139"/>
      <c r="J40" s="347"/>
      <c r="K40" s="17"/>
      <c r="L40" s="30"/>
    </row>
    <row r="41" spans="1:12" ht="53.25" customHeight="1">
      <c r="A41" s="30"/>
      <c r="B41" s="497"/>
      <c r="C41" s="495" t="s">
        <v>1760</v>
      </c>
      <c r="D41" s="31"/>
      <c r="E41" s="32"/>
      <c r="F41" s="33"/>
      <c r="G41" s="122" t="s">
        <v>1701</v>
      </c>
      <c r="H41" s="434"/>
      <c r="I41" s="139"/>
      <c r="J41" s="347"/>
      <c r="K41" s="17"/>
      <c r="L41" s="30"/>
    </row>
    <row r="42" spans="1:12" ht="43.5" customHeight="1">
      <c r="A42" s="87"/>
      <c r="B42" s="87"/>
      <c r="C42" s="87"/>
      <c r="D42" s="479"/>
      <c r="E42" s="479"/>
      <c r="F42" s="33"/>
      <c r="G42" s="122" t="s">
        <v>1762</v>
      </c>
      <c r="H42" s="434"/>
      <c r="I42" s="139"/>
      <c r="J42" s="347"/>
      <c r="K42" s="33"/>
      <c r="L42" s="30"/>
    </row>
    <row r="43" spans="1:12" ht="54.75" customHeight="1">
      <c r="A43" s="87"/>
      <c r="B43" s="87"/>
      <c r="C43" s="87"/>
      <c r="D43" s="479"/>
      <c r="E43" s="479"/>
      <c r="F43" s="33"/>
      <c r="G43" s="175" t="s">
        <v>1763</v>
      </c>
      <c r="H43" s="434"/>
      <c r="I43" s="139"/>
      <c r="J43" s="347"/>
      <c r="K43" s="75"/>
      <c r="L43" s="30"/>
    </row>
    <row r="44" spans="1:12" ht="11.25" customHeight="1">
      <c r="A44" s="87"/>
      <c r="B44" s="87"/>
      <c r="C44" s="87"/>
      <c r="D44" s="479"/>
      <c r="E44" s="479"/>
      <c r="F44" s="33"/>
      <c r="G44" s="175"/>
      <c r="H44" s="370"/>
      <c r="I44" s="33"/>
      <c r="J44" s="370"/>
      <c r="K44" s="75"/>
      <c r="L44" s="30"/>
    </row>
    <row r="45" spans="1:12" ht="27.75" customHeight="1">
      <c r="A45" s="87"/>
      <c r="B45" s="87"/>
      <c r="C45" s="87"/>
      <c r="D45" s="479"/>
      <c r="E45" s="479"/>
      <c r="F45" s="33"/>
      <c r="G45" s="673" t="s">
        <v>1253</v>
      </c>
      <c r="H45" s="673"/>
      <c r="I45" s="673"/>
      <c r="J45" s="673"/>
      <c r="K45" s="5"/>
      <c r="L45" s="30"/>
    </row>
    <row r="46" spans="1:12" ht="27.65" customHeight="1">
      <c r="A46" s="87"/>
      <c r="B46" s="87"/>
      <c r="C46" s="87"/>
      <c r="D46" s="479"/>
      <c r="E46" s="479"/>
      <c r="F46" s="33"/>
      <c r="G46" s="84" t="s">
        <v>1679</v>
      </c>
      <c r="H46" s="432"/>
      <c r="I46" s="33"/>
      <c r="J46" s="348"/>
      <c r="K46" s="24"/>
      <c r="L46" s="30"/>
    </row>
    <row r="47" spans="1:12" ht="34" customHeight="1" thickBot="1">
      <c r="A47" s="87"/>
      <c r="B47" s="87"/>
      <c r="C47" s="87"/>
      <c r="D47" s="479"/>
      <c r="E47" s="479"/>
      <c r="F47" s="33"/>
      <c r="G47" s="594" t="s">
        <v>1736</v>
      </c>
      <c r="H47" s="594"/>
      <c r="I47" s="594"/>
      <c r="J47" s="594"/>
      <c r="K47" s="17"/>
      <c r="L47" s="30"/>
    </row>
    <row r="48" spans="1:12" ht="118.5" customHeight="1" thickTop="1">
      <c r="A48" s="87"/>
      <c r="B48" s="87"/>
      <c r="C48" s="87"/>
      <c r="D48" s="479"/>
      <c r="E48" s="479"/>
      <c r="F48" s="33"/>
      <c r="G48" s="668"/>
      <c r="H48" s="668"/>
      <c r="I48" s="668"/>
      <c r="J48" s="669"/>
      <c r="K48" s="76"/>
      <c r="L48" s="30"/>
    </row>
    <row r="49" spans="1:13" ht="16.5" customHeight="1">
      <c r="A49" s="87"/>
      <c r="B49" s="87"/>
      <c r="C49" s="87"/>
      <c r="D49" s="479"/>
      <c r="E49" s="479"/>
      <c r="F49" s="33"/>
      <c r="G49" s="666"/>
      <c r="H49" s="666"/>
      <c r="I49" s="666"/>
      <c r="J49" s="667"/>
      <c r="K49" s="76"/>
      <c r="L49" s="30"/>
    </row>
    <row r="50" spans="1:13" ht="15.75" customHeight="1" thickBot="1">
      <c r="A50" s="87"/>
      <c r="B50" s="87"/>
      <c r="C50" s="87"/>
      <c r="D50" s="479"/>
      <c r="E50" s="479"/>
      <c r="F50" s="33"/>
      <c r="G50" s="594" t="s">
        <v>2240</v>
      </c>
      <c r="H50" s="594"/>
      <c r="I50" s="594"/>
      <c r="J50" s="594"/>
      <c r="K50" s="76"/>
      <c r="L50" s="30"/>
    </row>
    <row r="51" spans="1:13" ht="24" thickTop="1">
      <c r="A51" s="87"/>
      <c r="B51" s="87"/>
      <c r="C51" s="87"/>
      <c r="D51" s="479"/>
      <c r="E51" s="479"/>
      <c r="F51" s="33"/>
      <c r="G51" s="670"/>
      <c r="H51" s="671"/>
      <c r="I51" s="33"/>
      <c r="J51" s="33"/>
      <c r="K51" s="76"/>
      <c r="L51" s="30"/>
    </row>
    <row r="52" spans="1:13" ht="23.5" customHeight="1">
      <c r="A52" s="87"/>
      <c r="B52" s="87"/>
      <c r="C52" s="87"/>
      <c r="D52" s="479"/>
      <c r="E52" s="479"/>
      <c r="F52" s="33"/>
      <c r="G52" s="664" t="s">
        <v>2252</v>
      </c>
      <c r="H52" s="665"/>
      <c r="I52" s="33"/>
      <c r="J52" s="33"/>
      <c r="K52" s="76"/>
      <c r="L52" s="30"/>
    </row>
    <row r="53" spans="1:13" ht="29">
      <c r="A53" s="87"/>
      <c r="B53" s="87"/>
      <c r="C53" s="87"/>
      <c r="D53" s="479"/>
      <c r="E53" s="479"/>
      <c r="F53" s="33"/>
      <c r="G53" s="537" t="s">
        <v>2258</v>
      </c>
      <c r="H53" s="434"/>
      <c r="I53" s="33"/>
      <c r="J53" s="33"/>
      <c r="K53" s="33"/>
      <c r="L53" s="30"/>
    </row>
    <row r="54" spans="1:13">
      <c r="A54" s="87"/>
      <c r="B54" s="87"/>
      <c r="C54" s="87"/>
      <c r="D54" s="479"/>
      <c r="E54" s="479"/>
      <c r="F54" s="33"/>
      <c r="G54" s="88" t="s">
        <v>1563</v>
      </c>
      <c r="H54" s="447"/>
      <c r="I54" s="33"/>
      <c r="J54" s="33"/>
      <c r="K54" s="33"/>
      <c r="L54" s="30"/>
    </row>
    <row r="55" spans="1:13">
      <c r="A55" s="87"/>
      <c r="B55" s="87"/>
      <c r="C55" s="87"/>
      <c r="D55" s="479"/>
      <c r="E55" s="479"/>
      <c r="F55" s="33"/>
      <c r="G55" s="33"/>
      <c r="H55" s="33"/>
      <c r="I55" s="33"/>
      <c r="J55" s="33"/>
      <c r="K55" s="33"/>
      <c r="L55" s="30"/>
    </row>
    <row r="56" spans="1:13" s="87" customFormat="1">
      <c r="A56" s="34"/>
      <c r="B56" s="34"/>
      <c r="C56" s="34"/>
      <c r="D56" s="62"/>
      <c r="E56" s="62"/>
      <c r="F56" s="34"/>
      <c r="G56" s="34"/>
      <c r="H56" s="34"/>
      <c r="I56" s="34"/>
      <c r="J56" s="34"/>
      <c r="K56" s="34"/>
      <c r="L56" s="34"/>
      <c r="M56" s="34"/>
    </row>
  </sheetData>
  <sheetProtection algorithmName="SHA-512" hashValue="u2K3t6n6SjM+82UfJDJFhGVE3/pTtm+TFF+uB+uU5Bi9P0dJSZhnSkBA/nOjpyIJaUORLxcLm9xXk8JBzkKFzg==" saltValue="XPIZPP1Wg6A5gZoUGlnayQ==" spinCount="100000" sheet="1" formatRows="0" selectLockedCells="1"/>
  <mergeCells count="36">
    <mergeCell ref="B35:C35"/>
    <mergeCell ref="B40:C40"/>
    <mergeCell ref="G52:H52"/>
    <mergeCell ref="G49:J49"/>
    <mergeCell ref="G47:J47"/>
    <mergeCell ref="G48:J48"/>
    <mergeCell ref="G50:J50"/>
    <mergeCell ref="G51:H51"/>
    <mergeCell ref="B37:C37"/>
    <mergeCell ref="B36:C36"/>
    <mergeCell ref="B38:C38"/>
    <mergeCell ref="G45:J45"/>
    <mergeCell ref="B39:C39"/>
    <mergeCell ref="G31:H31"/>
    <mergeCell ref="B32:C32"/>
    <mergeCell ref="B34:C34"/>
    <mergeCell ref="B31:C31"/>
    <mergeCell ref="B33:C33"/>
    <mergeCell ref="G32:J32"/>
    <mergeCell ref="B1:C1"/>
    <mergeCell ref="B2:C2"/>
    <mergeCell ref="B8:C8"/>
    <mergeCell ref="G3:G4"/>
    <mergeCell ref="B20:C20"/>
    <mergeCell ref="B13:C13"/>
    <mergeCell ref="G16:G17"/>
    <mergeCell ref="G29:G30"/>
    <mergeCell ref="B25:C25"/>
    <mergeCell ref="G25:H25"/>
    <mergeCell ref="J3:J4"/>
    <mergeCell ref="G24:H24"/>
    <mergeCell ref="H16:H17"/>
    <mergeCell ref="G8:J8"/>
    <mergeCell ref="J16:J17"/>
    <mergeCell ref="G20:H20"/>
    <mergeCell ref="H3:H4"/>
  </mergeCells>
  <dataValidations xWindow="1301" yWindow="537" count="9">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sqref="C17" xr:uid="{26FEEE33-9776-4C37-AAEF-9A2F4EB43B23}">
      <formula1>MRC</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H3:I5 H15:H18 H33:H43 H10:H12 H22:H23 H27:H29 H46 H53" xr:uid="{2EE0503B-C270-47F8-BBF4-5C7D45B916DD}">
      <formula1>OuiNon</formula1>
    </dataValidation>
    <dataValidation type="list" allowBlank="1" showInputMessage="1" showErrorMessage="1" prompt="Choisir" sqref="C18" xr:uid="{532125C2-157D-49D2-8325-89366580E663}">
      <formula1>Circonscription</formula1>
    </dataValidation>
    <dataValidation type="list" allowBlank="1" showInputMessage="1" showErrorMessage="1" prompt="Choisir" sqref="B29" xr:uid="{650C684B-6428-45B7-8CFF-8AFCF2107F32}">
      <formula1>Égalité</formula1>
    </dataValidation>
    <dataValidation type="list" allowBlank="1" showInputMessage="1" showErrorMessage="1" prompt="Choisir" sqref="B28" xr:uid="{9F0C9121-630E-4A46-BCA1-14C1A3257DE1}">
      <formula1>MCC</formula1>
    </dataValidation>
    <dataValidation type="list" allowBlank="1" showInputMessage="1" showErrorMessage="1" prompt="Choisir" sqref="B27" xr:uid="{0091C36E-5568-4ED0-B2EE-1A435D384817}">
      <formula1>Contrat</formula1>
    </dataValidation>
  </dataValidations>
  <hyperlinks>
    <hyperlink ref="G40" r:id="rId1" display="Pour les entreprises de tourisme d'aventure, une confirmation de l’obtention du sceau ‘’Accrédité ou attesté Qualité-Sécurité’’ d’Aventure Écotourisme Québec OU copie d’un échange de courriels prouvant que la démarche visant à l’obtenir a été entreprise" xr:uid="{E778FAA2-E225-426B-AA42-CF281DD5F9E7}"/>
  </hyperlinks>
  <pageMargins left="0.7" right="0.7" top="0.75" bottom="0.75" header="0.3" footer="0.3"/>
  <pageSetup paperSize="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39" r:id="rId5" name="Check Box 35">
              <controlPr locked="0" defaultSize="0" autoFill="0" autoLine="0" autoPict="0" altText="">
                <anchor moveWithCells="1">
                  <from>
                    <xdr:col>1</xdr:col>
                    <xdr:colOff>1104900</xdr:colOff>
                    <xdr:row>40</xdr:row>
                    <xdr:rowOff>12700</xdr:rowOff>
                  </from>
                  <to>
                    <xdr:col>1</xdr:col>
                    <xdr:colOff>1327150</xdr:colOff>
                    <xdr:row>40</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0"/>
  <sheetViews>
    <sheetView showGridLines="0" topLeftCell="D1" zoomScale="70" zoomScaleNormal="70" workbookViewId="0">
      <selection activeCell="B11" sqref="B11"/>
    </sheetView>
  </sheetViews>
  <sheetFormatPr baseColWidth="10" defaultColWidth="11.453125" defaultRowHeight="23.5" outlineLevelCol="1"/>
  <cols>
    <col min="1" max="1" width="1.1796875" customWidth="1"/>
    <col min="2" max="2" width="44.54296875" customWidth="1"/>
    <col min="3" max="3" width="22.81640625" customWidth="1"/>
    <col min="4" max="4" width="25.81640625" customWidth="1"/>
    <col min="5" max="5" width="21.453125" customWidth="1"/>
    <col min="6" max="6" width="18.81640625" customWidth="1"/>
    <col min="7" max="7" width="1.453125" style="12" customWidth="1"/>
    <col min="8" max="8" width="1.1796875" customWidth="1"/>
    <col min="9" max="9" width="1.453125" style="116" hidden="1" customWidth="1" outlineLevel="1"/>
    <col min="10" max="10" width="57.1796875" hidden="1" customWidth="1" outlineLevel="1"/>
    <col min="11" max="11" width="20" hidden="1" customWidth="1" outlineLevel="1"/>
    <col min="12" max="12" width="16.453125" hidden="1" customWidth="1" outlineLevel="1"/>
    <col min="13" max="13" width="19.54296875" hidden="1" customWidth="1" outlineLevel="1"/>
    <col min="14" max="14" width="23" hidden="1" customWidth="1" outlineLevel="1"/>
    <col min="15" max="15" width="1.453125" hidden="1" customWidth="1" outlineLevel="1"/>
    <col min="16" max="16" width="1.1796875" style="102" hidden="1" customWidth="1" outlineLevel="1"/>
    <col min="17" max="17" width="11.453125" hidden="1" customWidth="1" outlineLevel="1"/>
    <col min="18" max="18" width="11.453125" collapsed="1"/>
  </cols>
  <sheetData>
    <row r="1" spans="1:16" ht="52.5" customHeight="1" thickBot="1">
      <c r="A1" s="28"/>
      <c r="B1" s="676" t="s">
        <v>1705</v>
      </c>
      <c r="C1" s="676"/>
      <c r="D1" s="676"/>
      <c r="E1" s="676"/>
      <c r="F1" s="676"/>
      <c r="G1" s="7"/>
      <c r="H1" s="28"/>
      <c r="I1" s="104"/>
      <c r="J1" s="680" t="s">
        <v>1771</v>
      </c>
      <c r="K1" s="680"/>
      <c r="L1" s="680"/>
      <c r="M1" s="680"/>
      <c r="N1" s="680"/>
      <c r="O1" s="4"/>
      <c r="P1" s="117"/>
    </row>
    <row r="2" spans="1:16" ht="28.5" customHeight="1" thickTop="1" thickBot="1">
      <c r="A2" s="28"/>
      <c r="B2" s="677" t="s">
        <v>1765</v>
      </c>
      <c r="C2" s="677"/>
      <c r="D2" s="677"/>
      <c r="E2" s="677"/>
      <c r="F2" s="677"/>
      <c r="G2" s="7"/>
      <c r="H2" s="28"/>
      <c r="I2" s="104"/>
      <c r="J2" s="681" t="s">
        <v>1766</v>
      </c>
      <c r="K2" s="681"/>
      <c r="L2" s="681"/>
      <c r="M2" s="681"/>
      <c r="N2" s="681"/>
      <c r="O2" s="4"/>
      <c r="P2" s="117"/>
    </row>
    <row r="3" spans="1:16" ht="48.75" customHeight="1" thickTop="1">
      <c r="A3" s="28"/>
      <c r="B3" s="439" t="s">
        <v>1289</v>
      </c>
      <c r="C3" s="675" t="s">
        <v>1290</v>
      </c>
      <c r="D3" s="675"/>
      <c r="E3" s="675"/>
      <c r="F3" s="78" t="s">
        <v>1291</v>
      </c>
      <c r="G3" s="7"/>
      <c r="H3" s="28"/>
      <c r="I3" s="104"/>
      <c r="J3" s="685" t="s">
        <v>1292</v>
      </c>
      <c r="K3" s="685"/>
      <c r="L3" s="685"/>
      <c r="M3" s="105" t="s">
        <v>1293</v>
      </c>
      <c r="N3" s="106" t="s">
        <v>1294</v>
      </c>
      <c r="O3" s="4"/>
      <c r="P3" s="117"/>
    </row>
    <row r="4" spans="1:16">
      <c r="A4" s="28"/>
      <c r="B4" s="523"/>
      <c r="C4" s="678"/>
      <c r="D4" s="678"/>
      <c r="E4" s="678"/>
      <c r="F4" s="498"/>
      <c r="G4" s="7"/>
      <c r="H4" s="28"/>
      <c r="I4" s="104"/>
      <c r="J4" s="686">
        <f t="shared" ref="J4:J9" si="0">B4</f>
        <v>0</v>
      </c>
      <c r="K4" s="687"/>
      <c r="L4" s="688"/>
      <c r="M4" s="349"/>
      <c r="N4" s="350"/>
      <c r="O4" s="4"/>
      <c r="P4" s="117"/>
    </row>
    <row r="5" spans="1:16">
      <c r="A5" s="28"/>
      <c r="B5" s="499"/>
      <c r="C5" s="679"/>
      <c r="D5" s="679"/>
      <c r="E5" s="679"/>
      <c r="F5" s="500"/>
      <c r="G5" s="7"/>
      <c r="H5" s="28"/>
      <c r="I5" s="104"/>
      <c r="J5" s="689">
        <f t="shared" si="0"/>
        <v>0</v>
      </c>
      <c r="K5" s="690"/>
      <c r="L5" s="690"/>
      <c r="M5" s="368"/>
      <c r="N5" s="369"/>
      <c r="O5" s="4"/>
      <c r="P5" s="117"/>
    </row>
    <row r="6" spans="1:16">
      <c r="A6" s="28"/>
      <c r="B6" s="499"/>
      <c r="C6" s="674"/>
      <c r="D6" s="674"/>
      <c r="E6" s="674"/>
      <c r="F6" s="500"/>
      <c r="G6" s="7"/>
      <c r="H6" s="28"/>
      <c r="I6" s="104"/>
      <c r="J6" s="689">
        <f t="shared" si="0"/>
        <v>0</v>
      </c>
      <c r="K6" s="690"/>
      <c r="L6" s="690"/>
      <c r="M6" s="368"/>
      <c r="N6" s="369"/>
      <c r="O6" s="4"/>
      <c r="P6" s="117"/>
    </row>
    <row r="7" spans="1:16">
      <c r="A7" s="28"/>
      <c r="B7" s="499"/>
      <c r="C7" s="674"/>
      <c r="D7" s="674"/>
      <c r="E7" s="674"/>
      <c r="F7" s="500"/>
      <c r="G7" s="7"/>
      <c r="H7" s="28"/>
      <c r="I7" s="104"/>
      <c r="J7" s="689">
        <f t="shared" si="0"/>
        <v>0</v>
      </c>
      <c r="K7" s="690"/>
      <c r="L7" s="690"/>
      <c r="M7" s="368"/>
      <c r="N7" s="369"/>
      <c r="O7" s="4"/>
      <c r="P7" s="117"/>
    </row>
    <row r="8" spans="1:16">
      <c r="A8" s="28"/>
      <c r="B8" s="499"/>
      <c r="C8" s="674"/>
      <c r="D8" s="674"/>
      <c r="E8" s="674"/>
      <c r="F8" s="500"/>
      <c r="G8" s="7"/>
      <c r="H8" s="28"/>
      <c r="I8" s="104"/>
      <c r="J8" s="689">
        <f t="shared" si="0"/>
        <v>0</v>
      </c>
      <c r="K8" s="690"/>
      <c r="L8" s="690"/>
      <c r="M8" s="368"/>
      <c r="N8" s="369"/>
      <c r="O8" s="4"/>
      <c r="P8" s="117"/>
    </row>
    <row r="9" spans="1:16">
      <c r="A9" s="28"/>
      <c r="B9" s="499"/>
      <c r="C9" s="674"/>
      <c r="D9" s="674"/>
      <c r="E9" s="674"/>
      <c r="F9" s="500"/>
      <c r="G9" s="7"/>
      <c r="H9" s="28"/>
      <c r="I9" s="104"/>
      <c r="J9" s="689">
        <f t="shared" si="0"/>
        <v>0</v>
      </c>
      <c r="K9" s="690"/>
      <c r="L9" s="690"/>
      <c r="M9" s="368"/>
      <c r="N9" s="369"/>
      <c r="O9" s="4"/>
      <c r="P9" s="117"/>
    </row>
    <row r="10" spans="1:16">
      <c r="A10" s="28"/>
      <c r="B10" s="499"/>
      <c r="C10" s="674"/>
      <c r="D10" s="674"/>
      <c r="E10" s="674"/>
      <c r="F10" s="500"/>
      <c r="G10" s="7"/>
      <c r="H10" s="28"/>
      <c r="I10" s="104"/>
      <c r="J10" s="689">
        <f t="shared" ref="J10:J15" si="1">B10</f>
        <v>0</v>
      </c>
      <c r="K10" s="690"/>
      <c r="L10" s="690"/>
      <c r="M10" s="351"/>
      <c r="N10" s="352"/>
      <c r="O10" s="4"/>
      <c r="P10" s="117"/>
    </row>
    <row r="11" spans="1:16" ht="21.75" customHeight="1">
      <c r="A11" s="28"/>
      <c r="B11" s="499"/>
      <c r="C11" s="674"/>
      <c r="D11" s="674"/>
      <c r="E11" s="674"/>
      <c r="F11" s="500"/>
      <c r="G11" s="7"/>
      <c r="H11" s="28"/>
      <c r="I11" s="104"/>
      <c r="J11" s="689">
        <f t="shared" si="1"/>
        <v>0</v>
      </c>
      <c r="K11" s="690"/>
      <c r="L11" s="690"/>
      <c r="M11" s="351"/>
      <c r="N11" s="352"/>
      <c r="O11" s="4"/>
      <c r="P11" s="117"/>
    </row>
    <row r="12" spans="1:16" ht="22.5" customHeight="1">
      <c r="A12" s="28"/>
      <c r="B12" s="499"/>
      <c r="C12" s="674"/>
      <c r="D12" s="674"/>
      <c r="E12" s="674"/>
      <c r="F12" s="500"/>
      <c r="G12" s="7"/>
      <c r="H12" s="28"/>
      <c r="I12" s="104"/>
      <c r="J12" s="689">
        <f>B12</f>
        <v>0</v>
      </c>
      <c r="K12" s="690"/>
      <c r="L12" s="690"/>
      <c r="M12" s="351"/>
      <c r="N12" s="352"/>
      <c r="O12" s="4"/>
      <c r="P12" s="117"/>
    </row>
    <row r="13" spans="1:16">
      <c r="A13" s="28"/>
      <c r="B13" s="499"/>
      <c r="C13" s="674"/>
      <c r="D13" s="674"/>
      <c r="E13" s="674"/>
      <c r="F13" s="500"/>
      <c r="G13" s="7"/>
      <c r="H13" s="28"/>
      <c r="I13" s="104"/>
      <c r="J13" s="689">
        <f t="shared" si="1"/>
        <v>0</v>
      </c>
      <c r="K13" s="690"/>
      <c r="L13" s="690"/>
      <c r="M13" s="351"/>
      <c r="N13" s="352"/>
      <c r="O13" s="4"/>
      <c r="P13" s="117"/>
    </row>
    <row r="14" spans="1:16">
      <c r="A14" s="28"/>
      <c r="B14" s="499"/>
      <c r="C14" s="674"/>
      <c r="D14" s="674"/>
      <c r="E14" s="674"/>
      <c r="F14" s="500"/>
      <c r="G14" s="7"/>
      <c r="H14" s="28"/>
      <c r="I14" s="104"/>
      <c r="J14" s="689">
        <f t="shared" si="1"/>
        <v>0</v>
      </c>
      <c r="K14" s="690"/>
      <c r="L14" s="690"/>
      <c r="M14" s="351"/>
      <c r="N14" s="352"/>
      <c r="O14" s="4"/>
      <c r="P14" s="117"/>
    </row>
    <row r="15" spans="1:16">
      <c r="A15" s="28"/>
      <c r="B15" s="499"/>
      <c r="C15" s="674"/>
      <c r="D15" s="674"/>
      <c r="E15" s="674"/>
      <c r="F15" s="500"/>
      <c r="G15" s="7"/>
      <c r="H15" s="28"/>
      <c r="I15" s="104"/>
      <c r="J15" s="689">
        <f t="shared" si="1"/>
        <v>0</v>
      </c>
      <c r="K15" s="690"/>
      <c r="L15" s="706"/>
      <c r="M15" s="351"/>
      <c r="N15" s="352"/>
      <c r="O15" s="4"/>
      <c r="P15" s="117"/>
    </row>
    <row r="16" spans="1:16">
      <c r="A16" s="28"/>
      <c r="B16" s="683" t="s">
        <v>1998</v>
      </c>
      <c r="C16" s="684"/>
      <c r="D16" s="684"/>
      <c r="E16" s="684"/>
      <c r="F16" s="506"/>
      <c r="G16" s="7"/>
      <c r="H16" s="28"/>
      <c r="I16" s="104"/>
      <c r="J16" s="700" t="s">
        <v>1772</v>
      </c>
      <c r="K16" s="701"/>
      <c r="L16" s="701"/>
      <c r="M16" s="702"/>
      <c r="N16" s="98">
        <f>E16</f>
        <v>0</v>
      </c>
      <c r="O16" s="4"/>
      <c r="P16" s="117"/>
    </row>
    <row r="17" spans="1:16" ht="24" thickBot="1">
      <c r="A17" s="28"/>
      <c r="B17" s="13" t="s">
        <v>1295</v>
      </c>
      <c r="C17" s="13"/>
      <c r="D17" s="501"/>
      <c r="E17" s="501"/>
      <c r="F17" s="502">
        <f>SUM(F4:F16)</f>
        <v>0</v>
      </c>
      <c r="G17" s="7"/>
      <c r="H17" s="28"/>
      <c r="I17" s="104"/>
      <c r="J17" s="4"/>
      <c r="K17" s="4"/>
      <c r="L17" s="4"/>
      <c r="M17" s="107">
        <f>SUM(M4:M16)</f>
        <v>0</v>
      </c>
      <c r="N17" s="107">
        <f>SUM(N4:N16)</f>
        <v>0</v>
      </c>
      <c r="O17" s="4"/>
      <c r="P17" s="117"/>
    </row>
    <row r="18" spans="1:16" ht="24" thickTop="1">
      <c r="A18" s="28"/>
      <c r="B18" s="4"/>
      <c r="C18" s="4"/>
      <c r="D18" s="4"/>
      <c r="E18" s="4"/>
      <c r="F18" s="4"/>
      <c r="G18" s="7"/>
      <c r="H18" s="28"/>
      <c r="I18" s="104"/>
      <c r="J18" s="4"/>
      <c r="K18" s="4"/>
      <c r="L18" s="4"/>
      <c r="M18" s="4"/>
      <c r="N18" s="4"/>
      <c r="O18" s="4"/>
      <c r="P18" s="117"/>
    </row>
    <row r="19" spans="1:16" ht="46.5" customHeight="1" thickBot="1">
      <c r="A19" s="28"/>
      <c r="B19" s="593" t="s">
        <v>1767</v>
      </c>
      <c r="C19" s="593"/>
      <c r="D19" s="593"/>
      <c r="E19" s="593"/>
      <c r="F19" s="593"/>
      <c r="G19" s="7"/>
      <c r="H19" s="28"/>
      <c r="I19" s="104"/>
      <c r="J19" s="682" t="s">
        <v>1561</v>
      </c>
      <c r="K19" s="682"/>
      <c r="L19" s="682"/>
      <c r="M19" s="682"/>
      <c r="N19" s="682"/>
      <c r="O19" s="4"/>
      <c r="P19" s="117"/>
    </row>
    <row r="20" spans="1:16" s="182" customFormat="1" ht="47.15" customHeight="1" thickTop="1">
      <c r="A20" s="176"/>
      <c r="B20" s="177" t="s">
        <v>1298</v>
      </c>
      <c r="C20" s="503" t="s">
        <v>1773</v>
      </c>
      <c r="D20" s="504" t="s">
        <v>1774</v>
      </c>
      <c r="E20" s="503" t="s">
        <v>1296</v>
      </c>
      <c r="F20" s="504" t="s">
        <v>1297</v>
      </c>
      <c r="G20" s="197"/>
      <c r="H20" s="176"/>
      <c r="I20" s="198"/>
      <c r="J20" s="178" t="s">
        <v>1298</v>
      </c>
      <c r="K20" s="179" t="s">
        <v>1299</v>
      </c>
      <c r="L20" s="179" t="s">
        <v>113</v>
      </c>
      <c r="M20" s="105" t="s">
        <v>1300</v>
      </c>
      <c r="N20" s="105" t="s">
        <v>1301</v>
      </c>
      <c r="O20" s="180"/>
      <c r="P20" s="181"/>
    </row>
    <row r="21" spans="1:16">
      <c r="A21" s="28"/>
      <c r="B21" s="524"/>
      <c r="C21" s="525"/>
      <c r="D21" s="525"/>
      <c r="E21" s="525"/>
      <c r="F21" s="498"/>
      <c r="G21" s="7"/>
      <c r="H21" s="28"/>
      <c r="I21" s="104"/>
      <c r="J21" s="353">
        <f>B21</f>
        <v>0</v>
      </c>
      <c r="K21" s="354">
        <f>E21</f>
        <v>0</v>
      </c>
      <c r="L21" s="349"/>
      <c r="M21" s="349"/>
      <c r="N21" s="349"/>
      <c r="O21" s="4"/>
      <c r="P21" s="117"/>
    </row>
    <row r="22" spans="1:16">
      <c r="A22" s="28"/>
      <c r="B22" s="505"/>
      <c r="C22" s="526"/>
      <c r="D22" s="526"/>
      <c r="E22" s="526"/>
      <c r="F22" s="500"/>
      <c r="G22" s="7"/>
      <c r="H22" s="28"/>
      <c r="I22" s="104"/>
      <c r="J22" s="355">
        <f t="shared" ref="J22:J30" si="2">B22</f>
        <v>0</v>
      </c>
      <c r="K22" s="356">
        <f t="shared" ref="K22:K30" si="3">E22</f>
        <v>0</v>
      </c>
      <c r="L22" s="351"/>
      <c r="M22" s="351"/>
      <c r="N22" s="351"/>
      <c r="O22" s="4"/>
      <c r="P22" s="117"/>
    </row>
    <row r="23" spans="1:16">
      <c r="A23" s="28"/>
      <c r="B23" s="505"/>
      <c r="C23" s="526"/>
      <c r="D23" s="526"/>
      <c r="E23" s="526"/>
      <c r="F23" s="500"/>
      <c r="G23" s="7"/>
      <c r="H23" s="28"/>
      <c r="I23" s="104"/>
      <c r="J23" s="355">
        <f t="shared" si="2"/>
        <v>0</v>
      </c>
      <c r="K23" s="356">
        <f t="shared" si="3"/>
        <v>0</v>
      </c>
      <c r="L23" s="351"/>
      <c r="M23" s="351"/>
      <c r="N23" s="351"/>
      <c r="O23" s="4"/>
      <c r="P23" s="117"/>
    </row>
    <row r="24" spans="1:16">
      <c r="A24" s="28"/>
      <c r="B24" s="505"/>
      <c r="C24" s="526"/>
      <c r="D24" s="526"/>
      <c r="E24" s="526"/>
      <c r="F24" s="500"/>
      <c r="G24" s="7"/>
      <c r="H24" s="28"/>
      <c r="I24" s="104"/>
      <c r="J24" s="355">
        <f t="shared" si="2"/>
        <v>0</v>
      </c>
      <c r="K24" s="356">
        <f t="shared" si="3"/>
        <v>0</v>
      </c>
      <c r="L24" s="351"/>
      <c r="M24" s="351"/>
      <c r="N24" s="351"/>
      <c r="O24" s="4"/>
      <c r="P24" s="117"/>
    </row>
    <row r="25" spans="1:16">
      <c r="A25" s="28"/>
      <c r="B25" s="505"/>
      <c r="C25" s="526"/>
      <c r="D25" s="526"/>
      <c r="E25" s="526"/>
      <c r="F25" s="500"/>
      <c r="G25" s="7"/>
      <c r="H25" s="28"/>
      <c r="I25" s="104"/>
      <c r="J25" s="355">
        <f t="shared" si="2"/>
        <v>0</v>
      </c>
      <c r="K25" s="356">
        <f t="shared" si="3"/>
        <v>0</v>
      </c>
      <c r="L25" s="351"/>
      <c r="M25" s="351"/>
      <c r="N25" s="351"/>
      <c r="O25" s="4"/>
      <c r="P25" s="117"/>
    </row>
    <row r="26" spans="1:16">
      <c r="A26" s="28"/>
      <c r="B26" s="505"/>
      <c r="C26" s="526"/>
      <c r="D26" s="526"/>
      <c r="E26" s="526"/>
      <c r="F26" s="500"/>
      <c r="G26" s="7"/>
      <c r="H26" s="28"/>
      <c r="I26" s="104"/>
      <c r="J26" s="355">
        <f t="shared" si="2"/>
        <v>0</v>
      </c>
      <c r="K26" s="356">
        <f t="shared" si="3"/>
        <v>0</v>
      </c>
      <c r="L26" s="351"/>
      <c r="M26" s="351"/>
      <c r="N26" s="351"/>
      <c r="O26" s="4"/>
      <c r="P26" s="117"/>
    </row>
    <row r="27" spans="1:16">
      <c r="A27" s="28"/>
      <c r="B27" s="505"/>
      <c r="C27" s="526"/>
      <c r="D27" s="526"/>
      <c r="E27" s="526"/>
      <c r="F27" s="500"/>
      <c r="G27" s="7"/>
      <c r="H27" s="28"/>
      <c r="I27" s="104"/>
      <c r="J27" s="355">
        <f t="shared" si="2"/>
        <v>0</v>
      </c>
      <c r="K27" s="356">
        <f t="shared" si="3"/>
        <v>0</v>
      </c>
      <c r="L27" s="351"/>
      <c r="M27" s="351"/>
      <c r="N27" s="351"/>
      <c r="O27" s="4"/>
      <c r="P27" s="117"/>
    </row>
    <row r="28" spans="1:16">
      <c r="A28" s="28"/>
      <c r="B28" s="505"/>
      <c r="C28" s="526"/>
      <c r="D28" s="526"/>
      <c r="E28" s="526"/>
      <c r="F28" s="500"/>
      <c r="G28" s="7"/>
      <c r="H28" s="28"/>
      <c r="I28" s="104"/>
      <c r="J28" s="355">
        <f t="shared" si="2"/>
        <v>0</v>
      </c>
      <c r="K28" s="356">
        <f t="shared" si="3"/>
        <v>0</v>
      </c>
      <c r="L28" s="351"/>
      <c r="M28" s="351"/>
      <c r="N28" s="351"/>
      <c r="O28" s="4"/>
      <c r="P28" s="117"/>
    </row>
    <row r="29" spans="1:16">
      <c r="A29" s="28"/>
      <c r="B29" s="505"/>
      <c r="C29" s="526"/>
      <c r="D29" s="526"/>
      <c r="E29" s="526"/>
      <c r="F29" s="500"/>
      <c r="G29" s="7"/>
      <c r="H29" s="28"/>
      <c r="I29" s="104"/>
      <c r="J29" s="355">
        <f t="shared" si="2"/>
        <v>0</v>
      </c>
      <c r="K29" s="356">
        <f t="shared" si="3"/>
        <v>0</v>
      </c>
      <c r="L29" s="351"/>
      <c r="M29" s="351"/>
      <c r="N29" s="351"/>
      <c r="O29" s="4"/>
      <c r="P29" s="117"/>
    </row>
    <row r="30" spans="1:16">
      <c r="A30" s="28"/>
      <c r="B30" s="505"/>
      <c r="C30" s="526"/>
      <c r="D30" s="526"/>
      <c r="E30" s="526"/>
      <c r="F30" s="500"/>
      <c r="G30" s="7"/>
      <c r="H30" s="28"/>
      <c r="I30" s="104"/>
      <c r="J30" s="355">
        <f t="shared" si="2"/>
        <v>0</v>
      </c>
      <c r="K30" s="357">
        <f t="shared" si="3"/>
        <v>0</v>
      </c>
      <c r="L30" s="351"/>
      <c r="M30" s="351"/>
      <c r="N30" s="351"/>
      <c r="O30" s="4"/>
      <c r="P30" s="117"/>
    </row>
    <row r="31" spans="1:16">
      <c r="A31" s="28"/>
      <c r="B31" s="20" t="s">
        <v>1302</v>
      </c>
      <c r="C31" s="14"/>
      <c r="D31" s="14" t="s">
        <v>106</v>
      </c>
      <c r="E31" s="14" t="s">
        <v>44</v>
      </c>
      <c r="F31" s="506"/>
      <c r="G31" s="7"/>
      <c r="H31" s="28"/>
      <c r="I31" s="104"/>
      <c r="J31" s="108" t="s">
        <v>1303</v>
      </c>
      <c r="K31" s="109"/>
      <c r="L31" s="110"/>
      <c r="M31" s="358"/>
      <c r="N31" s="110"/>
      <c r="O31" s="4"/>
      <c r="P31" s="117"/>
    </row>
    <row r="32" spans="1:16" ht="24" thickBot="1">
      <c r="A32" s="28"/>
      <c r="B32" s="13" t="s">
        <v>1276</v>
      </c>
      <c r="C32" s="13"/>
      <c r="D32" s="15"/>
      <c r="E32" s="4"/>
      <c r="F32" s="507">
        <f>SUM(F21:F31)</f>
        <v>0</v>
      </c>
      <c r="G32" s="7"/>
      <c r="H32" s="28"/>
      <c r="I32" s="104"/>
      <c r="J32" s="111" t="s">
        <v>1276</v>
      </c>
      <c r="K32" s="111"/>
      <c r="L32" s="112">
        <f>SUM(L21:L31)</f>
        <v>0</v>
      </c>
      <c r="M32" s="112">
        <f t="shared" ref="M32" si="4">SUM(M21:M31)</f>
        <v>0</v>
      </c>
      <c r="N32" s="112">
        <f>SUM(N21:N31)</f>
        <v>0</v>
      </c>
      <c r="O32" s="4"/>
      <c r="P32" s="117"/>
    </row>
    <row r="33" spans="1:16" ht="24" thickTop="1">
      <c r="A33" s="28"/>
      <c r="B33" s="15"/>
      <c r="C33" s="15"/>
      <c r="D33" s="15"/>
      <c r="E33" s="4"/>
      <c r="F33" s="16"/>
      <c r="G33" s="7"/>
      <c r="H33" s="28"/>
      <c r="I33" s="104"/>
      <c r="J33" s="4"/>
      <c r="K33" s="4"/>
      <c r="L33" s="4"/>
      <c r="M33" s="4"/>
      <c r="N33" s="4"/>
      <c r="O33" s="4"/>
      <c r="P33" s="117"/>
    </row>
    <row r="34" spans="1:16" ht="32.25" customHeight="1" thickBot="1">
      <c r="A34" s="28"/>
      <c r="B34" s="593" t="s">
        <v>1768</v>
      </c>
      <c r="C34" s="593"/>
      <c r="D34" s="593"/>
      <c r="E34" s="593"/>
      <c r="F34" s="593"/>
      <c r="G34" s="7"/>
      <c r="H34" s="28"/>
      <c r="I34" s="104"/>
      <c r="J34" s="703" t="s">
        <v>1769</v>
      </c>
      <c r="K34" s="703"/>
      <c r="L34" s="703"/>
      <c r="M34" s="703"/>
      <c r="N34" s="703"/>
      <c r="O34" s="4"/>
      <c r="P34" s="117"/>
    </row>
    <row r="35" spans="1:16" ht="32.25" customHeight="1" thickTop="1">
      <c r="A35" s="28"/>
      <c r="B35" s="5"/>
      <c r="C35" s="5"/>
      <c r="D35" s="5"/>
      <c r="E35" s="5"/>
      <c r="F35" s="5"/>
      <c r="G35" s="7"/>
      <c r="H35" s="28"/>
      <c r="I35" s="104"/>
      <c r="J35" s="113"/>
      <c r="K35" s="113"/>
      <c r="L35" s="113"/>
      <c r="M35" s="113"/>
      <c r="N35" s="113"/>
      <c r="O35" s="4"/>
      <c r="P35" s="117"/>
    </row>
    <row r="36" spans="1:16" ht="32.25" customHeight="1">
      <c r="A36" s="28"/>
      <c r="B36" s="699" t="s">
        <v>122</v>
      </c>
      <c r="C36" s="699"/>
      <c r="D36" s="699"/>
      <c r="E36" s="699"/>
      <c r="F36" s="699"/>
      <c r="G36" s="7"/>
      <c r="H36" s="28"/>
      <c r="I36" s="104"/>
      <c r="J36" s="183" t="s">
        <v>1304</v>
      </c>
      <c r="K36" s="183"/>
      <c r="L36" s="535" t="s">
        <v>2239</v>
      </c>
      <c r="M36" s="184"/>
      <c r="N36" s="184"/>
      <c r="O36" s="4"/>
      <c r="P36" s="117"/>
    </row>
    <row r="37" spans="1:16" ht="24" customHeight="1">
      <c r="A37" s="28"/>
      <c r="B37" s="699"/>
      <c r="C37" s="699"/>
      <c r="D37" s="699"/>
      <c r="E37" s="699"/>
      <c r="F37" s="699"/>
      <c r="G37" s="7"/>
      <c r="H37" s="28"/>
      <c r="I37" s="104"/>
      <c r="J37" s="183" t="s">
        <v>1775</v>
      </c>
      <c r="K37" s="183"/>
      <c r="L37" s="534">
        <v>0.8</v>
      </c>
      <c r="M37" s="184"/>
      <c r="N37" s="184"/>
      <c r="O37" s="4"/>
      <c r="P37" s="117"/>
    </row>
    <row r="38" spans="1:16">
      <c r="A38" s="28"/>
      <c r="B38" s="699"/>
      <c r="C38" s="699"/>
      <c r="D38" s="699"/>
      <c r="E38" s="699"/>
      <c r="F38" s="699"/>
      <c r="G38" s="7"/>
      <c r="H38" s="28"/>
      <c r="I38" s="104"/>
      <c r="J38" s="183" t="s">
        <v>1305</v>
      </c>
      <c r="K38" s="183"/>
      <c r="L38" s="538">
        <v>100000</v>
      </c>
      <c r="M38" s="180"/>
      <c r="N38" s="180"/>
      <c r="O38" s="4"/>
      <c r="P38" s="117"/>
    </row>
    <row r="39" spans="1:16">
      <c r="A39" s="28"/>
      <c r="B39" s="699"/>
      <c r="C39" s="699"/>
      <c r="D39" s="699"/>
      <c r="E39" s="699"/>
      <c r="F39" s="699"/>
      <c r="G39" s="7"/>
      <c r="H39" s="28"/>
      <c r="I39" s="104"/>
      <c r="J39" s="185"/>
      <c r="K39" s="185"/>
      <c r="L39" s="186"/>
      <c r="M39" s="180"/>
      <c r="N39" s="180"/>
      <c r="O39" s="4"/>
      <c r="P39" s="117"/>
    </row>
    <row r="40" spans="1:16">
      <c r="A40" s="28"/>
      <c r="B40" s="699"/>
      <c r="C40" s="699"/>
      <c r="D40" s="699"/>
      <c r="E40" s="699"/>
      <c r="F40" s="699"/>
      <c r="G40" s="7"/>
      <c r="H40" s="28"/>
      <c r="I40" s="104"/>
      <c r="J40" s="139" t="s">
        <v>1776</v>
      </c>
      <c r="K40" s="139"/>
      <c r="L40" s="415">
        <f>M17+N17</f>
        <v>0</v>
      </c>
      <c r="M40" s="694"/>
      <c r="N40" s="695"/>
      <c r="O40" s="4"/>
      <c r="P40" s="117"/>
    </row>
    <row r="41" spans="1:16">
      <c r="A41" s="28"/>
      <c r="B41" s="699"/>
      <c r="C41" s="699"/>
      <c r="D41" s="699"/>
      <c r="E41" s="699"/>
      <c r="F41" s="699"/>
      <c r="G41" s="7"/>
      <c r="H41" s="28"/>
      <c r="I41" s="104"/>
      <c r="J41" s="139" t="s">
        <v>1777</v>
      </c>
      <c r="K41" s="139"/>
      <c r="L41" s="415">
        <f>N17</f>
        <v>0</v>
      </c>
      <c r="M41" s="694"/>
      <c r="N41" s="695"/>
      <c r="O41" s="4"/>
      <c r="P41" s="117"/>
    </row>
    <row r="42" spans="1:16">
      <c r="A42" s="28"/>
      <c r="B42" s="699"/>
      <c r="C42" s="699"/>
      <c r="D42" s="699"/>
      <c r="E42" s="699"/>
      <c r="F42" s="699"/>
      <c r="G42" s="7"/>
      <c r="H42" s="28"/>
      <c r="I42" s="104"/>
      <c r="J42" s="139" t="s">
        <v>1778</v>
      </c>
      <c r="K42" s="139"/>
      <c r="L42" s="415">
        <f>L32+M32+N32</f>
        <v>0</v>
      </c>
      <c r="M42" s="180"/>
      <c r="N42" s="180"/>
      <c r="O42" s="4"/>
      <c r="P42" s="117"/>
    </row>
    <row r="43" spans="1:16" ht="23.25" customHeight="1">
      <c r="A43" s="28"/>
      <c r="B43" s="699"/>
      <c r="C43" s="699"/>
      <c r="D43" s="699"/>
      <c r="E43" s="699"/>
      <c r="F43" s="699"/>
      <c r="G43" s="7"/>
      <c r="H43" s="28"/>
      <c r="I43" s="104"/>
      <c r="J43" s="139"/>
      <c r="K43" s="139"/>
      <c r="L43" s="416"/>
      <c r="M43" s="188"/>
      <c r="N43" s="188"/>
      <c r="O43" s="4"/>
      <c r="P43" s="117"/>
    </row>
    <row r="44" spans="1:16">
      <c r="A44" s="28"/>
      <c r="B44" s="699"/>
      <c r="C44" s="699"/>
      <c r="D44" s="699"/>
      <c r="E44" s="699"/>
      <c r="F44" s="699"/>
      <c r="G44" s="7"/>
      <c r="H44" s="28"/>
      <c r="I44" s="104"/>
      <c r="J44" s="185" t="s">
        <v>1779</v>
      </c>
      <c r="K44" s="185"/>
      <c r="L44" s="417">
        <f>M31</f>
        <v>0</v>
      </c>
      <c r="M44" s="188"/>
      <c r="N44" s="188"/>
      <c r="O44" s="4"/>
      <c r="P44" s="117"/>
    </row>
    <row r="45" spans="1:16">
      <c r="A45" s="28"/>
      <c r="B45" s="699"/>
      <c r="C45" s="699"/>
      <c r="D45" s="699"/>
      <c r="E45" s="699"/>
      <c r="F45" s="699"/>
      <c r="G45" s="7"/>
      <c r="H45" s="28"/>
      <c r="I45" s="104"/>
      <c r="J45" s="185" t="s">
        <v>1780</v>
      </c>
      <c r="K45" s="185"/>
      <c r="L45" s="446" t="e">
        <f>L44/N17</f>
        <v>#DIV/0!</v>
      </c>
      <c r="M45" s="189"/>
      <c r="N45" s="189"/>
      <c r="O45" s="4"/>
      <c r="P45" s="117"/>
    </row>
    <row r="46" spans="1:16">
      <c r="A46" s="28"/>
      <c r="B46" s="699"/>
      <c r="C46" s="699"/>
      <c r="D46" s="699"/>
      <c r="E46" s="699"/>
      <c r="F46" s="699"/>
      <c r="G46" s="7"/>
      <c r="H46" s="28"/>
      <c r="I46" s="104"/>
      <c r="J46" s="185"/>
      <c r="K46" s="185"/>
      <c r="L46" s="418"/>
      <c r="M46" s="189"/>
      <c r="N46" s="189"/>
      <c r="O46" s="4"/>
      <c r="P46" s="117"/>
    </row>
    <row r="47" spans="1:16" ht="20.25" customHeight="1">
      <c r="A47" s="28"/>
      <c r="B47" s="4"/>
      <c r="C47" s="4"/>
      <c r="D47" s="4"/>
      <c r="E47" s="4"/>
      <c r="F47" s="4"/>
      <c r="G47" s="7"/>
      <c r="H47" s="28"/>
      <c r="I47" s="104"/>
      <c r="J47" s="190" t="s">
        <v>1781</v>
      </c>
      <c r="K47" s="190"/>
      <c r="L47" s="414"/>
      <c r="M47" s="696" t="s">
        <v>1782</v>
      </c>
      <c r="N47" s="696"/>
      <c r="O47" s="13"/>
      <c r="P47" s="117"/>
    </row>
    <row r="48" spans="1:16" ht="20.25" customHeight="1">
      <c r="A48" s="28"/>
      <c r="B48" s="4"/>
      <c r="C48" s="4"/>
      <c r="D48" s="4"/>
      <c r="E48" s="4"/>
      <c r="F48" s="4"/>
      <c r="G48" s="7"/>
      <c r="H48" s="28"/>
      <c r="I48" s="104"/>
      <c r="J48" s="190"/>
      <c r="K48" s="190"/>
      <c r="L48" s="419"/>
      <c r="M48" s="191"/>
      <c r="N48" s="191"/>
      <c r="O48" s="13"/>
      <c r="P48" s="117"/>
    </row>
    <row r="49" spans="2:16" ht="20.25" customHeight="1">
      <c r="G49" s="540"/>
      <c r="I49" s="104"/>
      <c r="J49" s="190" t="s">
        <v>1562</v>
      </c>
      <c r="K49" s="190"/>
      <c r="L49" s="446" t="e">
        <f>L32/L40</f>
        <v>#DIV/0!</v>
      </c>
      <c r="M49" s="704" t="s">
        <v>2015</v>
      </c>
      <c r="N49" s="705"/>
      <c r="O49" s="13"/>
      <c r="P49" s="117"/>
    </row>
    <row r="50" spans="2:16" ht="20.25" customHeight="1">
      <c r="G50" s="540"/>
      <c r="I50" s="104"/>
      <c r="J50" s="190"/>
      <c r="K50" s="190"/>
      <c r="L50" s="418"/>
      <c r="M50" s="191"/>
      <c r="N50" s="191"/>
      <c r="O50" s="13"/>
      <c r="P50" s="117"/>
    </row>
    <row r="51" spans="2:16" ht="20.25" customHeight="1">
      <c r="G51" s="540"/>
      <c r="I51" s="104"/>
      <c r="J51" s="192" t="s">
        <v>1306</v>
      </c>
      <c r="K51" s="192"/>
      <c r="L51" s="414"/>
      <c r="M51" s="697" t="s">
        <v>1782</v>
      </c>
      <c r="N51" s="697"/>
      <c r="O51" s="13"/>
      <c r="P51" s="117"/>
    </row>
    <row r="52" spans="2:16" ht="20.25" customHeight="1">
      <c r="G52" s="540"/>
      <c r="I52" s="104"/>
      <c r="J52" s="192"/>
      <c r="K52" s="192"/>
      <c r="L52" s="420"/>
      <c r="M52" s="193"/>
      <c r="N52" s="193"/>
      <c r="O52" s="13"/>
      <c r="P52" s="117"/>
    </row>
    <row r="53" spans="2:16" ht="55" customHeight="1">
      <c r="G53" s="540"/>
      <c r="I53" s="104"/>
      <c r="J53" s="192" t="s">
        <v>1783</v>
      </c>
      <c r="K53" s="192"/>
      <c r="L53" s="437"/>
      <c r="M53" s="707" t="s">
        <v>1784</v>
      </c>
      <c r="N53" s="707"/>
      <c r="O53" s="13"/>
      <c r="P53" s="117"/>
    </row>
    <row r="54" spans="2:16" ht="20.25" customHeight="1">
      <c r="G54" s="540"/>
      <c r="I54" s="104"/>
      <c r="J54" s="114"/>
      <c r="K54" s="114"/>
      <c r="L54" s="33"/>
      <c r="M54" s="115"/>
      <c r="N54" s="115"/>
      <c r="O54" s="13"/>
      <c r="P54" s="117"/>
    </row>
    <row r="55" spans="2:16" ht="28.5" customHeight="1" thickBot="1">
      <c r="G55" s="540"/>
      <c r="I55" s="104"/>
      <c r="J55" s="703" t="s">
        <v>1307</v>
      </c>
      <c r="K55" s="703"/>
      <c r="L55" s="703"/>
      <c r="M55" s="703"/>
      <c r="N55" s="703"/>
      <c r="O55" s="4"/>
      <c r="P55" s="117"/>
    </row>
    <row r="56" spans="2:16" ht="28.5" customHeight="1" thickTop="1">
      <c r="G56" s="540"/>
      <c r="I56" s="104"/>
      <c r="J56" s="113"/>
      <c r="K56" s="113"/>
      <c r="L56" s="113"/>
      <c r="M56" s="113"/>
      <c r="N56" s="113"/>
      <c r="O56" s="113"/>
      <c r="P56" s="117"/>
    </row>
    <row r="57" spans="2:16">
      <c r="B57" s="541"/>
      <c r="C57" s="541"/>
      <c r="D57" s="1"/>
      <c r="F57" s="542"/>
      <c r="G57" s="540"/>
      <c r="I57" s="104"/>
      <c r="J57" s="185" t="s">
        <v>1308</v>
      </c>
      <c r="K57" s="185"/>
      <c r="L57" s="194">
        <f>M32</f>
        <v>0</v>
      </c>
      <c r="M57" s="195">
        <v>1</v>
      </c>
      <c r="N57" s="475">
        <f>L57*M57</f>
        <v>0</v>
      </c>
      <c r="O57" s="4"/>
      <c r="P57" s="117"/>
    </row>
    <row r="58" spans="2:16">
      <c r="B58" s="543"/>
      <c r="C58" s="543"/>
      <c r="D58" s="543"/>
      <c r="E58" s="544"/>
      <c r="F58" s="545"/>
      <c r="G58" s="540"/>
      <c r="I58" s="104"/>
      <c r="J58" s="185" t="s">
        <v>1309</v>
      </c>
      <c r="K58" s="185"/>
      <c r="L58" s="194">
        <f>N32</f>
        <v>0</v>
      </c>
      <c r="M58" s="195">
        <v>0.5</v>
      </c>
      <c r="N58" s="475">
        <f>L58*M58</f>
        <v>0</v>
      </c>
      <c r="O58" s="4"/>
      <c r="P58" s="117"/>
    </row>
    <row r="59" spans="2:16">
      <c r="B59" s="543"/>
      <c r="C59" s="543"/>
      <c r="D59" s="543"/>
      <c r="E59" s="544"/>
      <c r="F59" s="546"/>
      <c r="G59" s="540"/>
      <c r="I59" s="104"/>
      <c r="J59" s="186" t="s">
        <v>1563</v>
      </c>
      <c r="K59" s="186"/>
      <c r="L59" s="190"/>
      <c r="M59" s="196"/>
      <c r="N59" s="187">
        <f>N57+N58</f>
        <v>0</v>
      </c>
      <c r="O59" s="4"/>
      <c r="P59" s="117"/>
    </row>
    <row r="60" spans="2:16">
      <c r="B60" s="547"/>
      <c r="C60" s="547"/>
      <c r="D60" s="543"/>
      <c r="F60" s="542"/>
      <c r="G60" s="540"/>
      <c r="I60" s="104"/>
      <c r="J60" s="186" t="s">
        <v>1785</v>
      </c>
      <c r="K60" s="186"/>
      <c r="L60" s="186"/>
      <c r="M60" s="192"/>
      <c r="N60" s="476" t="e">
        <f>N59/L41</f>
        <v>#DIV/0!</v>
      </c>
      <c r="O60" s="4"/>
      <c r="P60" s="117"/>
    </row>
    <row r="61" spans="2:16">
      <c r="B61" s="547"/>
      <c r="C61" s="547"/>
      <c r="D61" s="543"/>
      <c r="F61" s="548"/>
      <c r="G61" s="540"/>
      <c r="I61" s="104"/>
      <c r="J61" s="186"/>
      <c r="K61" s="186"/>
      <c r="L61" s="192"/>
      <c r="M61" s="139"/>
      <c r="N61" s="139"/>
      <c r="O61" s="4"/>
      <c r="P61" s="117"/>
    </row>
    <row r="62" spans="2:16">
      <c r="B62" s="547"/>
      <c r="C62" s="547"/>
      <c r="D62" s="543"/>
      <c r="F62" s="548"/>
      <c r="G62" s="540"/>
      <c r="I62" s="104"/>
      <c r="J62" s="192" t="s">
        <v>1786</v>
      </c>
      <c r="K62" s="192"/>
      <c r="L62" s="414"/>
      <c r="M62" s="139"/>
      <c r="N62" s="139"/>
      <c r="O62" s="4"/>
      <c r="P62" s="117"/>
    </row>
    <row r="63" spans="2:16">
      <c r="B63" s="543"/>
      <c r="C63" s="543"/>
      <c r="D63" s="543"/>
      <c r="F63" s="542"/>
      <c r="G63" s="540"/>
      <c r="I63" s="104"/>
      <c r="J63" s="33"/>
      <c r="K63" s="33"/>
      <c r="L63" s="33"/>
      <c r="M63" s="33"/>
      <c r="N63" s="33"/>
      <c r="O63" s="4"/>
      <c r="P63" s="117"/>
    </row>
    <row r="64" spans="2:16" ht="28.5" customHeight="1" thickBot="1">
      <c r="G64" s="540"/>
      <c r="I64" s="104"/>
      <c r="J64" s="693" t="s">
        <v>1770</v>
      </c>
      <c r="K64" s="693"/>
      <c r="L64" s="693"/>
      <c r="M64" s="693"/>
      <c r="N64" s="693"/>
      <c r="O64" s="4"/>
      <c r="P64" s="117"/>
    </row>
    <row r="65" spans="2:16" ht="126" customHeight="1" thickTop="1">
      <c r="B65" s="549"/>
      <c r="C65" s="549"/>
      <c r="D65" s="549"/>
      <c r="E65" s="549"/>
      <c r="F65" s="549"/>
      <c r="G65" s="540"/>
      <c r="I65" s="104"/>
      <c r="J65" s="691"/>
      <c r="K65" s="691"/>
      <c r="L65" s="691"/>
      <c r="M65" s="691"/>
      <c r="N65" s="691"/>
      <c r="O65" s="4"/>
      <c r="P65" s="117"/>
    </row>
    <row r="66" spans="2:16">
      <c r="G66" s="540"/>
      <c r="I66" s="104"/>
      <c r="J66" s="692"/>
      <c r="K66" s="692"/>
      <c r="L66" s="692"/>
      <c r="M66" s="692"/>
      <c r="N66" s="692"/>
      <c r="O66" s="4"/>
      <c r="P66" s="117"/>
    </row>
    <row r="67" spans="2:16" ht="16.5" customHeight="1">
      <c r="B67" s="698"/>
      <c r="C67" s="698"/>
      <c r="D67" s="698"/>
      <c r="E67" s="698"/>
      <c r="F67" s="698"/>
      <c r="G67" s="540"/>
      <c r="I67" s="104"/>
      <c r="J67" s="692"/>
      <c r="K67" s="692"/>
      <c r="L67" s="692"/>
      <c r="M67" s="692"/>
      <c r="N67" s="692"/>
      <c r="O67" s="4"/>
      <c r="P67" s="117"/>
    </row>
    <row r="68" spans="2:16">
      <c r="G68" s="540"/>
      <c r="I68" s="104"/>
      <c r="J68" s="692"/>
      <c r="K68" s="692"/>
      <c r="L68" s="692"/>
      <c r="M68" s="692"/>
      <c r="N68" s="692"/>
      <c r="O68" s="4"/>
      <c r="P68" s="117"/>
    </row>
    <row r="69" spans="2:16">
      <c r="G69" s="540"/>
      <c r="I69" s="104"/>
      <c r="J69" s="15"/>
      <c r="K69" s="15"/>
      <c r="L69" s="15"/>
      <c r="M69" s="15"/>
      <c r="N69" s="15"/>
      <c r="O69" s="4"/>
      <c r="P69" s="117"/>
    </row>
    <row r="70" spans="2:16">
      <c r="G70" s="540"/>
      <c r="I70" s="104"/>
      <c r="J70" s="15"/>
      <c r="K70" s="15"/>
      <c r="L70" s="15"/>
      <c r="M70" s="15"/>
      <c r="N70" s="15"/>
      <c r="O70" s="4"/>
      <c r="P70" s="117"/>
    </row>
  </sheetData>
  <sheetProtection algorithmName="SHA-512" hashValue="Fl9aFbR7aphURB1VjDaSz5zc8OvEzeO72//+h4WczQk1vHqHvkCrbHYA8s/gSktYUCkQJB9a1A6hjiKYXaXbWQ==" saltValue="QI51bNJ6urksarVzJhD7SQ==" spinCount="100000" sheet="1" formatRows="0" selectLockedCells="1"/>
  <dataConsolidate/>
  <mergeCells count="46">
    <mergeCell ref="J16:M16"/>
    <mergeCell ref="J34:N34"/>
    <mergeCell ref="J55:N55"/>
    <mergeCell ref="M49:N49"/>
    <mergeCell ref="J15:L15"/>
    <mergeCell ref="M53:N53"/>
    <mergeCell ref="J65:N68"/>
    <mergeCell ref="J64:N64"/>
    <mergeCell ref="M40:N41"/>
    <mergeCell ref="B19:F19"/>
    <mergeCell ref="M47:N47"/>
    <mergeCell ref="M51:N51"/>
    <mergeCell ref="B67:F67"/>
    <mergeCell ref="B36:F46"/>
    <mergeCell ref="J1:N1"/>
    <mergeCell ref="J2:N2"/>
    <mergeCell ref="J19:N19"/>
    <mergeCell ref="B16:E16"/>
    <mergeCell ref="J3:L3"/>
    <mergeCell ref="J4:L4"/>
    <mergeCell ref="J10:L10"/>
    <mergeCell ref="J11:L11"/>
    <mergeCell ref="J13:L13"/>
    <mergeCell ref="J14:L14"/>
    <mergeCell ref="J5:L5"/>
    <mergeCell ref="J6:L6"/>
    <mergeCell ref="J7:L7"/>
    <mergeCell ref="J8:L8"/>
    <mergeCell ref="J9:L9"/>
    <mergeCell ref="J12:L12"/>
    <mergeCell ref="C15:E15"/>
    <mergeCell ref="C3:E3"/>
    <mergeCell ref="B1:F1"/>
    <mergeCell ref="B2:F2"/>
    <mergeCell ref="B34:F34"/>
    <mergeCell ref="C4:E4"/>
    <mergeCell ref="C5:E5"/>
    <mergeCell ref="C6:E6"/>
    <mergeCell ref="C7:E7"/>
    <mergeCell ref="C8:E8"/>
    <mergeCell ref="C9:E9"/>
    <mergeCell ref="C10:E10"/>
    <mergeCell ref="C11:E11"/>
    <mergeCell ref="C12:E12"/>
    <mergeCell ref="C13:E13"/>
    <mergeCell ref="C14:E14"/>
  </mergeCells>
  <dataValidations count="5">
    <dataValidation type="list" allowBlank="1" showInputMessage="1" showErrorMessage="1" prompt="Choisir" sqref="L47 L51:L52 L62" xr:uid="{26E9132B-5CCC-4E69-B28E-60E43C02D830}">
      <formula1>OuiNon</formula1>
    </dataValidation>
    <dataValidation type="list" allowBlank="1" showInputMessage="1" showErrorMessage="1" prompt="Choisir" sqref="B21:B30" xr:uid="{51D1CF1D-BE4E-48E7-9562-16CB6CA06FBC}">
      <formula1>Sourcefinancement</formula1>
    </dataValidation>
    <dataValidation type="list" allowBlank="1" showInputMessage="1" showErrorMessage="1" prompt="Choisir" sqref="D21:D30" xr:uid="{1BEF42F0-4DC0-4A53-A7DE-DA3D8457932F}">
      <formula1>Typefinancement</formula1>
    </dataValidation>
    <dataValidation type="list" allowBlank="1" showInputMessage="1" showErrorMessage="1" prompt="Choisir" sqref="E21:E30" xr:uid="{56CE30B6-93D1-4780-98B8-95925FA91571}">
      <formula1>Statutfinancement</formula1>
    </dataValidation>
    <dataValidation type="list" allowBlank="1" showInputMessage="1" showErrorMessage="1" prompt="Choisir" sqref="B5:B15 B4" xr:uid="{94D33AE8-7869-4979-BD87-D35232AAD010}">
      <formula1>Ventilationdép</formula1>
    </dataValidation>
  </dataValidations>
  <pageMargins left="0.7" right="0.7" top="0.75" bottom="0.75" header="0.3" footer="0.3"/>
  <pageSetup paperSize="5" scale="67"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66"/>
  <sheetViews>
    <sheetView showGridLines="0" topLeftCell="A8" zoomScaleNormal="100" workbookViewId="0">
      <selection activeCell="C8" sqref="C8:C9"/>
    </sheetView>
  </sheetViews>
  <sheetFormatPr baseColWidth="10" defaultColWidth="10.81640625" defaultRowHeight="23.5" outlineLevelCol="1"/>
  <cols>
    <col min="1" max="1" width="1.453125" style="212" customWidth="1"/>
    <col min="2" max="2" width="16.54296875" style="212" customWidth="1"/>
    <col min="3" max="3" width="72" style="212" customWidth="1"/>
    <col min="4" max="5" width="1.453125" style="227" customWidth="1"/>
    <col min="6" max="6" width="1.453125" style="212" hidden="1" customWidth="1" outlineLevel="1"/>
    <col min="7" max="7" width="72.453125" style="212" hidden="1" customWidth="1" outlineLevel="1"/>
    <col min="8" max="8" width="18.453125" style="212" hidden="1" customWidth="1" outlineLevel="1"/>
    <col min="9" max="10" width="1.453125" style="212" hidden="1" customWidth="1" outlineLevel="1"/>
    <col min="11" max="11" width="10.81640625" style="212" hidden="1" customWidth="1" outlineLevel="1"/>
    <col min="12" max="12" width="10.81640625" style="212" collapsed="1"/>
    <col min="13" max="16384" width="10.81640625" style="212"/>
  </cols>
  <sheetData>
    <row r="1" spans="1:10" s="203" customFormat="1" ht="48.75" customHeight="1" thickBot="1">
      <c r="A1" s="199"/>
      <c r="B1" s="717" t="s">
        <v>1705</v>
      </c>
      <c r="C1" s="717"/>
      <c r="D1" s="200"/>
      <c r="E1" s="201"/>
      <c r="F1" s="80"/>
      <c r="G1" s="718" t="s">
        <v>1733</v>
      </c>
      <c r="H1" s="718"/>
      <c r="I1" s="202"/>
      <c r="J1" s="199"/>
    </row>
    <row r="2" spans="1:10" s="209" customFormat="1" ht="32.25" customHeight="1" thickTop="1" thickBot="1">
      <c r="A2" s="204"/>
      <c r="B2" s="561" t="s">
        <v>1404</v>
      </c>
      <c r="C2" s="561"/>
      <c r="D2" s="205"/>
      <c r="E2" s="206"/>
      <c r="F2" s="207"/>
      <c r="G2" s="594" t="s">
        <v>1787</v>
      </c>
      <c r="H2" s="594"/>
      <c r="I2" s="208"/>
      <c r="J2" s="204"/>
    </row>
    <row r="3" spans="1:10" s="209" customFormat="1" ht="10.5" customHeight="1" thickTop="1">
      <c r="A3" s="204"/>
      <c r="B3" s="208"/>
      <c r="C3" s="208"/>
      <c r="D3" s="205"/>
      <c r="E3" s="206"/>
      <c r="F3" s="207"/>
      <c r="G3" s="208"/>
      <c r="H3" s="208"/>
      <c r="I3" s="208"/>
      <c r="J3" s="204"/>
    </row>
    <row r="4" spans="1:10" ht="32.25" customHeight="1">
      <c r="A4" s="138"/>
      <c r="B4" s="565" t="s">
        <v>1789</v>
      </c>
      <c r="C4" s="565"/>
      <c r="D4" s="210"/>
      <c r="E4" s="211"/>
      <c r="F4" s="129"/>
      <c r="G4" s="123" t="s">
        <v>1790</v>
      </c>
      <c r="H4" s="428"/>
      <c r="I4" s="129"/>
      <c r="J4" s="138"/>
    </row>
    <row r="5" spans="1:10" ht="28.5" customHeight="1">
      <c r="A5" s="138"/>
      <c r="B5" s="129"/>
      <c r="C5" s="466"/>
      <c r="D5" s="210"/>
      <c r="E5" s="211"/>
      <c r="F5" s="129"/>
      <c r="G5" s="123" t="s">
        <v>1791</v>
      </c>
      <c r="H5" s="129"/>
      <c r="I5" s="129"/>
      <c r="J5" s="138"/>
    </row>
    <row r="6" spans="1:10" ht="27" customHeight="1">
      <c r="A6" s="138"/>
      <c r="B6" s="129"/>
      <c r="C6" s="213"/>
      <c r="D6" s="210"/>
      <c r="E6" s="211"/>
      <c r="F6" s="129"/>
      <c r="G6" s="720"/>
      <c r="H6" s="720"/>
      <c r="I6" s="129"/>
      <c r="J6" s="138"/>
    </row>
    <row r="7" spans="1:10" ht="20.149999999999999" customHeight="1">
      <c r="A7" s="138"/>
      <c r="B7" s="129"/>
      <c r="C7" s="214"/>
      <c r="D7" s="210"/>
      <c r="E7" s="211"/>
      <c r="F7" s="129"/>
      <c r="G7" s="720"/>
      <c r="H7" s="720"/>
      <c r="I7" s="129"/>
      <c r="J7" s="138"/>
    </row>
    <row r="8" spans="1:10" ht="28.5" customHeight="1">
      <c r="A8" s="138"/>
      <c r="B8" s="173" t="s">
        <v>1564</v>
      </c>
      <c r="C8" s="578"/>
      <c r="D8" s="210"/>
      <c r="E8" s="211"/>
      <c r="F8" s="129"/>
      <c r="G8" s="720"/>
      <c r="H8" s="720"/>
      <c r="I8" s="129"/>
      <c r="J8" s="138"/>
    </row>
    <row r="9" spans="1:10" ht="50.25" customHeight="1">
      <c r="A9" s="138"/>
      <c r="B9" s="129"/>
      <c r="C9" s="719"/>
      <c r="D9" s="210"/>
      <c r="E9" s="211"/>
      <c r="F9" s="129"/>
      <c r="G9" s="80" t="s">
        <v>1792</v>
      </c>
      <c r="H9" s="428"/>
      <c r="I9" s="129"/>
      <c r="J9" s="138"/>
    </row>
    <row r="10" spans="1:10" ht="33" customHeight="1">
      <c r="A10" s="138"/>
      <c r="B10" s="565" t="s">
        <v>1793</v>
      </c>
      <c r="C10" s="565"/>
      <c r="D10" s="210"/>
      <c r="E10" s="211"/>
      <c r="F10" s="129"/>
      <c r="G10" s="80" t="s">
        <v>1794</v>
      </c>
      <c r="H10" s="428"/>
      <c r="I10" s="129"/>
      <c r="J10" s="138"/>
    </row>
    <row r="11" spans="1:10" ht="33.75" customHeight="1">
      <c r="A11" s="138"/>
      <c r="B11" s="508"/>
      <c r="C11" s="123" t="s">
        <v>1412</v>
      </c>
      <c r="D11" s="210"/>
      <c r="E11" s="211"/>
      <c r="F11" s="129"/>
      <c r="G11" s="215" t="s">
        <v>1795</v>
      </c>
      <c r="H11" s="428"/>
      <c r="I11" s="129"/>
      <c r="J11" s="138"/>
    </row>
    <row r="12" spans="1:10" ht="27" customHeight="1">
      <c r="A12" s="138"/>
      <c r="B12" s="508"/>
      <c r="C12" s="121" t="s">
        <v>1437</v>
      </c>
      <c r="D12" s="210"/>
      <c r="E12" s="211"/>
      <c r="F12" s="129"/>
      <c r="G12" s="215" t="s">
        <v>1796</v>
      </c>
      <c r="H12" s="428"/>
      <c r="I12" s="129"/>
      <c r="J12" s="138"/>
    </row>
    <row r="13" spans="1:10" ht="27" customHeight="1">
      <c r="A13" s="138"/>
      <c r="B13" s="508"/>
      <c r="C13" s="123" t="s">
        <v>1413</v>
      </c>
      <c r="D13" s="210"/>
      <c r="E13" s="211"/>
      <c r="F13" s="129"/>
      <c r="G13" s="216" t="s">
        <v>1797</v>
      </c>
      <c r="H13" s="428"/>
      <c r="I13" s="129"/>
      <c r="J13" s="138"/>
    </row>
    <row r="14" spans="1:10" ht="27" customHeight="1">
      <c r="A14" s="138"/>
      <c r="B14" s="508"/>
      <c r="C14" s="121" t="s">
        <v>1414</v>
      </c>
      <c r="D14" s="210"/>
      <c r="E14" s="211"/>
      <c r="F14" s="129"/>
      <c r="G14" s="217" t="s">
        <v>1798</v>
      </c>
      <c r="H14" s="428"/>
      <c r="I14" s="129"/>
      <c r="J14" s="138"/>
    </row>
    <row r="15" spans="1:10" ht="27" customHeight="1">
      <c r="A15" s="138"/>
      <c r="B15" s="508"/>
      <c r="C15" s="123" t="s">
        <v>1422</v>
      </c>
      <c r="D15" s="210"/>
      <c r="E15" s="211"/>
      <c r="F15" s="129"/>
      <c r="G15" s="80"/>
      <c r="H15" s="80"/>
      <c r="I15" s="129"/>
      <c r="J15" s="138"/>
    </row>
    <row r="16" spans="1:10" ht="27" customHeight="1">
      <c r="A16" s="138"/>
      <c r="B16" s="508"/>
      <c r="C16" s="121" t="s">
        <v>1415</v>
      </c>
      <c r="D16" s="210"/>
      <c r="E16" s="211"/>
      <c r="F16" s="129"/>
      <c r="G16" s="80" t="s">
        <v>1265</v>
      </c>
      <c r="H16" s="80"/>
      <c r="I16" s="129"/>
      <c r="J16" s="138"/>
    </row>
    <row r="17" spans="1:10" ht="31.5" customHeight="1">
      <c r="A17" s="138"/>
      <c r="B17" s="173" t="s">
        <v>1799</v>
      </c>
      <c r="C17" s="218"/>
      <c r="D17" s="210"/>
      <c r="E17" s="211"/>
      <c r="F17" s="129"/>
      <c r="G17" s="710"/>
      <c r="H17" s="710"/>
      <c r="I17" s="129"/>
      <c r="J17" s="138"/>
    </row>
    <row r="18" spans="1:10" ht="58.5" customHeight="1">
      <c r="A18" s="138"/>
      <c r="B18" s="173" t="s">
        <v>1800</v>
      </c>
      <c r="C18" s="219"/>
      <c r="D18" s="210"/>
      <c r="E18" s="211"/>
      <c r="F18" s="129"/>
      <c r="G18" s="710"/>
      <c r="H18" s="710"/>
      <c r="I18" s="129"/>
      <c r="J18" s="138"/>
    </row>
    <row r="19" spans="1:10" ht="35.25" customHeight="1">
      <c r="A19" s="138"/>
      <c r="B19" s="672" t="s">
        <v>1801</v>
      </c>
      <c r="C19" s="672"/>
      <c r="D19" s="210"/>
      <c r="E19" s="211"/>
      <c r="F19" s="129"/>
      <c r="G19" s="710"/>
      <c r="H19" s="710"/>
      <c r="I19" s="129"/>
      <c r="J19" s="138"/>
    </row>
    <row r="20" spans="1:10" ht="24.75" customHeight="1">
      <c r="A20" s="138"/>
      <c r="B20" s="508"/>
      <c r="C20" s="123" t="s">
        <v>1255</v>
      </c>
      <c r="D20" s="210"/>
      <c r="E20" s="211"/>
      <c r="F20" s="129"/>
      <c r="G20" s="710"/>
      <c r="H20" s="710"/>
      <c r="I20" s="129"/>
      <c r="J20" s="138"/>
    </row>
    <row r="21" spans="1:10" ht="28.5" customHeight="1">
      <c r="A21" s="138"/>
      <c r="B21" s="508"/>
      <c r="C21" s="121" t="s">
        <v>1256</v>
      </c>
      <c r="D21" s="210"/>
      <c r="E21" s="211"/>
      <c r="F21" s="129"/>
      <c r="G21" s="710"/>
      <c r="H21" s="710"/>
      <c r="I21" s="129"/>
      <c r="J21" s="138"/>
    </row>
    <row r="22" spans="1:10" ht="27" customHeight="1">
      <c r="A22" s="138"/>
      <c r="B22" s="508"/>
      <c r="C22" s="121" t="s">
        <v>1257</v>
      </c>
      <c r="D22" s="210"/>
      <c r="E22" s="211"/>
      <c r="F22" s="129"/>
      <c r="G22" s="710"/>
      <c r="H22" s="710"/>
      <c r="I22" s="129"/>
      <c r="J22" s="138"/>
    </row>
    <row r="23" spans="1:10" ht="34.5" customHeight="1">
      <c r="A23" s="138"/>
      <c r="B23" s="508"/>
      <c r="C23" s="121" t="s">
        <v>1258</v>
      </c>
      <c r="D23" s="210"/>
      <c r="E23" s="211"/>
      <c r="F23" s="129"/>
      <c r="G23" s="710"/>
      <c r="H23" s="710"/>
      <c r="I23" s="129"/>
      <c r="J23" s="138"/>
    </row>
    <row r="24" spans="1:10" ht="35.25" customHeight="1">
      <c r="A24" s="138"/>
      <c r="B24" s="508"/>
      <c r="C24" s="122" t="s">
        <v>1802</v>
      </c>
      <c r="D24" s="210"/>
      <c r="E24" s="211"/>
      <c r="F24" s="129"/>
      <c r="G24" s="710"/>
      <c r="H24" s="710"/>
      <c r="I24" s="129"/>
      <c r="J24" s="138"/>
    </row>
    <row r="25" spans="1:10" ht="16.5" customHeight="1">
      <c r="A25" s="138"/>
      <c r="B25" s="129"/>
      <c r="C25" s="129"/>
      <c r="D25" s="210"/>
      <c r="E25" s="211"/>
      <c r="F25" s="129"/>
      <c r="G25" s="80"/>
      <c r="H25" s="129"/>
      <c r="I25" s="129"/>
      <c r="J25" s="138"/>
    </row>
    <row r="26" spans="1:10" ht="69" customHeight="1">
      <c r="A26" s="138"/>
      <c r="B26" s="461" t="s">
        <v>1803</v>
      </c>
      <c r="C26" s="347"/>
      <c r="D26" s="210"/>
      <c r="E26" s="211"/>
      <c r="F26" s="129"/>
      <c r="G26" s="711"/>
      <c r="H26" s="711"/>
      <c r="I26" s="129"/>
      <c r="J26" s="138"/>
    </row>
    <row r="27" spans="1:10" ht="11.25" customHeight="1">
      <c r="A27" s="138"/>
      <c r="B27" s="129"/>
      <c r="C27" s="129"/>
      <c r="D27" s="210"/>
      <c r="E27" s="211"/>
      <c r="F27" s="129"/>
      <c r="G27" s="129"/>
      <c r="H27" s="129"/>
      <c r="I27" s="129"/>
      <c r="J27" s="138"/>
    </row>
    <row r="28" spans="1:10" ht="20.25" customHeight="1" thickBot="1">
      <c r="A28" s="138"/>
      <c r="B28" s="561" t="s">
        <v>1259</v>
      </c>
      <c r="C28" s="561"/>
      <c r="D28" s="210"/>
      <c r="E28" s="211"/>
      <c r="F28" s="129"/>
      <c r="G28" s="594" t="s">
        <v>1788</v>
      </c>
      <c r="H28" s="594"/>
      <c r="I28" s="208"/>
      <c r="J28" s="138"/>
    </row>
    <row r="29" spans="1:10" ht="11.15" customHeight="1" thickTop="1">
      <c r="A29" s="138"/>
      <c r="B29" s="208"/>
      <c r="C29" s="208"/>
      <c r="D29" s="210"/>
      <c r="E29" s="211"/>
      <c r="F29" s="129"/>
      <c r="G29" s="208"/>
      <c r="H29" s="208"/>
      <c r="I29" s="208"/>
      <c r="J29" s="138"/>
    </row>
    <row r="30" spans="1:10" ht="26.5" customHeight="1">
      <c r="A30" s="138"/>
      <c r="B30" s="565" t="s">
        <v>1804</v>
      </c>
      <c r="C30" s="565"/>
      <c r="D30" s="210"/>
      <c r="E30" s="211"/>
      <c r="F30" s="129"/>
      <c r="G30" s="130" t="s">
        <v>1805</v>
      </c>
      <c r="H30" s="428"/>
      <c r="I30" s="129"/>
      <c r="J30" s="138"/>
    </row>
    <row r="31" spans="1:10" ht="6.65" customHeight="1">
      <c r="A31" s="138"/>
      <c r="B31" s="461"/>
      <c r="C31" s="220"/>
      <c r="D31" s="210"/>
      <c r="E31" s="211"/>
      <c r="F31" s="129"/>
      <c r="G31" s="713" t="s">
        <v>1806</v>
      </c>
      <c r="H31" s="715"/>
      <c r="I31" s="160"/>
      <c r="J31" s="138"/>
    </row>
    <row r="32" spans="1:10" ht="23.25" customHeight="1">
      <c r="A32" s="138"/>
      <c r="B32" s="129"/>
      <c r="C32" s="213"/>
      <c r="D32" s="210"/>
      <c r="E32" s="211"/>
      <c r="F32" s="129"/>
      <c r="G32" s="714"/>
      <c r="H32" s="716"/>
      <c r="I32" s="160"/>
      <c r="J32" s="138"/>
    </row>
    <row r="33" spans="1:10" ht="21.75" customHeight="1">
      <c r="A33" s="138"/>
      <c r="B33" s="129"/>
      <c r="C33" s="221"/>
      <c r="D33" s="210"/>
      <c r="E33" s="211"/>
      <c r="F33" s="129"/>
      <c r="G33" s="222" t="s">
        <v>1807</v>
      </c>
      <c r="H33" s="448"/>
      <c r="I33" s="129"/>
      <c r="J33" s="138"/>
    </row>
    <row r="34" spans="1:10" ht="23.25" customHeight="1">
      <c r="A34" s="138"/>
      <c r="B34" s="672" t="s">
        <v>1808</v>
      </c>
      <c r="C34" s="672"/>
      <c r="D34" s="210"/>
      <c r="E34" s="211"/>
      <c r="F34" s="129"/>
      <c r="G34" s="222" t="s">
        <v>1809</v>
      </c>
      <c r="H34" s="449"/>
      <c r="I34" s="129"/>
      <c r="J34" s="138"/>
    </row>
    <row r="35" spans="1:10" ht="28.5" customHeight="1">
      <c r="A35" s="138"/>
      <c r="B35" s="579"/>
      <c r="C35" s="579"/>
      <c r="D35" s="210"/>
      <c r="E35" s="211"/>
      <c r="F35" s="129"/>
      <c r="G35" s="223" t="s">
        <v>1810</v>
      </c>
      <c r="H35" s="448"/>
      <c r="I35" s="129"/>
      <c r="J35" s="138"/>
    </row>
    <row r="36" spans="1:10" ht="18.649999999999999" customHeight="1">
      <c r="A36" s="138"/>
      <c r="B36" s="129"/>
      <c r="C36" s="129"/>
      <c r="D36" s="210"/>
      <c r="E36" s="211"/>
      <c r="F36" s="129"/>
      <c r="G36" s="129" t="s">
        <v>1811</v>
      </c>
      <c r="H36" s="214"/>
      <c r="I36" s="129"/>
      <c r="J36" s="138"/>
    </row>
    <row r="37" spans="1:10" ht="42" customHeight="1">
      <c r="A37" s="138"/>
      <c r="B37" s="592" t="s">
        <v>1812</v>
      </c>
      <c r="C37" s="592"/>
      <c r="D37" s="210"/>
      <c r="E37" s="211"/>
      <c r="F37" s="129"/>
      <c r="G37" s="224" t="s">
        <v>1565</v>
      </c>
      <c r="H37" s="428"/>
      <c r="I37" s="129"/>
      <c r="J37" s="138"/>
    </row>
    <row r="38" spans="1:10" ht="37.5" customHeight="1">
      <c r="A38" s="138"/>
      <c r="B38" s="509" t="s">
        <v>1260</v>
      </c>
      <c r="C38" s="129"/>
      <c r="D38" s="210"/>
      <c r="E38" s="211"/>
      <c r="F38" s="129"/>
      <c r="G38" s="225" t="s">
        <v>1813</v>
      </c>
      <c r="H38" s="428"/>
      <c r="I38" s="129"/>
      <c r="J38" s="138"/>
    </row>
    <row r="39" spans="1:10" ht="66.75" customHeight="1">
      <c r="A39" s="138"/>
      <c r="B39" s="579"/>
      <c r="C39" s="579"/>
      <c r="D39" s="210"/>
      <c r="E39" s="211"/>
      <c r="F39" s="129"/>
      <c r="G39" s="708" t="s">
        <v>1814</v>
      </c>
      <c r="H39" s="589"/>
      <c r="I39" s="129"/>
      <c r="J39" s="138"/>
    </row>
    <row r="40" spans="1:10" ht="11.25" customHeight="1">
      <c r="A40" s="138"/>
      <c r="B40" s="129"/>
      <c r="C40" s="129"/>
      <c r="D40" s="210"/>
      <c r="E40" s="211"/>
      <c r="F40" s="129"/>
      <c r="G40" s="709"/>
      <c r="H40" s="589"/>
      <c r="I40" s="129"/>
      <c r="J40" s="138"/>
    </row>
    <row r="41" spans="1:10" ht="18" customHeight="1">
      <c r="A41" s="138"/>
      <c r="B41" s="721" t="s">
        <v>1261</v>
      </c>
      <c r="C41" s="721"/>
      <c r="D41" s="210"/>
      <c r="E41" s="211"/>
      <c r="F41" s="129"/>
      <c r="G41" s="712"/>
      <c r="H41" s="712"/>
      <c r="I41" s="208"/>
      <c r="J41" s="138"/>
    </row>
    <row r="42" spans="1:10" ht="72" customHeight="1">
      <c r="A42" s="138"/>
      <c r="B42" s="579" t="s">
        <v>1442</v>
      </c>
      <c r="C42" s="579"/>
      <c r="D42" s="210"/>
      <c r="E42" s="211"/>
      <c r="F42" s="129"/>
      <c r="G42" s="129"/>
      <c r="H42" s="129"/>
      <c r="I42" s="129"/>
      <c r="J42" s="138"/>
    </row>
    <row r="43" spans="1:10" ht="30" customHeight="1">
      <c r="A43" s="138"/>
      <c r="B43" s="592"/>
      <c r="C43" s="592"/>
      <c r="D43" s="210"/>
      <c r="E43" s="211"/>
      <c r="F43" s="129"/>
      <c r="G43" s="207" t="s">
        <v>1405</v>
      </c>
      <c r="H43" s="129"/>
      <c r="I43" s="129"/>
      <c r="J43" s="138"/>
    </row>
    <row r="44" spans="1:10" ht="29.5" customHeight="1">
      <c r="A44" s="138"/>
      <c r="B44" s="565" t="s">
        <v>1815</v>
      </c>
      <c r="C44" s="565"/>
      <c r="D44" s="210"/>
      <c r="E44" s="211"/>
      <c r="F44" s="129"/>
      <c r="G44" s="710"/>
      <c r="H44" s="710"/>
      <c r="I44" s="129"/>
      <c r="J44" s="138"/>
    </row>
    <row r="45" spans="1:10" ht="15" customHeight="1">
      <c r="A45" s="138"/>
      <c r="B45" s="129"/>
      <c r="C45" s="129"/>
      <c r="D45" s="210"/>
      <c r="E45" s="211"/>
      <c r="F45" s="129"/>
      <c r="G45" s="710"/>
      <c r="H45" s="710"/>
      <c r="I45" s="129"/>
      <c r="J45" s="138"/>
    </row>
    <row r="46" spans="1:10" ht="18" customHeight="1">
      <c r="A46" s="138"/>
      <c r="B46" s="129"/>
      <c r="C46" s="471"/>
      <c r="D46" s="210"/>
      <c r="E46" s="211"/>
      <c r="F46" s="129"/>
      <c r="G46" s="710"/>
      <c r="H46" s="710"/>
      <c r="I46" s="129"/>
      <c r="J46" s="138"/>
    </row>
    <row r="47" spans="1:10" ht="31.5" customHeight="1">
      <c r="A47" s="138"/>
      <c r="B47" s="129"/>
      <c r="C47" s="129"/>
      <c r="D47" s="210"/>
      <c r="E47" s="211"/>
      <c r="F47" s="129"/>
      <c r="G47" s="710"/>
      <c r="H47" s="710"/>
      <c r="I47" s="129"/>
      <c r="J47" s="138"/>
    </row>
    <row r="48" spans="1:10" ht="29.15" customHeight="1">
      <c r="A48" s="138"/>
      <c r="B48" s="461" t="s">
        <v>1816</v>
      </c>
      <c r="C48" s="347"/>
      <c r="D48" s="210"/>
      <c r="E48" s="211"/>
      <c r="F48" s="129"/>
      <c r="G48" s="710"/>
      <c r="H48" s="710"/>
      <c r="I48" s="129"/>
      <c r="J48" s="138"/>
    </row>
    <row r="49" spans="1:10" ht="30" customHeight="1">
      <c r="A49" s="138"/>
      <c r="B49" s="129"/>
      <c r="C49" s="129"/>
      <c r="D49" s="210"/>
      <c r="E49" s="211"/>
      <c r="F49" s="129"/>
      <c r="G49" s="710"/>
      <c r="H49" s="710"/>
      <c r="I49" s="129"/>
      <c r="J49" s="138"/>
    </row>
    <row r="50" spans="1:10" ht="32.15" customHeight="1">
      <c r="A50" s="138"/>
      <c r="B50" s="565" t="s">
        <v>1817</v>
      </c>
      <c r="C50" s="565"/>
      <c r="D50" s="210"/>
      <c r="E50" s="211"/>
      <c r="F50" s="129"/>
      <c r="G50" s="710"/>
      <c r="H50" s="710"/>
      <c r="I50" s="129"/>
      <c r="J50" s="138"/>
    </row>
    <row r="51" spans="1:10" ht="13" customHeight="1">
      <c r="A51" s="138"/>
      <c r="B51" s="129"/>
      <c r="C51" s="129"/>
      <c r="D51" s="210"/>
      <c r="E51" s="211"/>
      <c r="F51" s="129"/>
      <c r="G51" s="710"/>
      <c r="H51" s="710"/>
      <c r="I51" s="129"/>
      <c r="J51" s="138"/>
    </row>
    <row r="52" spans="1:10" ht="27" customHeight="1">
      <c r="A52" s="138"/>
      <c r="B52" s="129"/>
      <c r="C52" s="471"/>
      <c r="D52" s="210"/>
      <c r="E52" s="211"/>
      <c r="F52" s="129"/>
      <c r="G52" s="710"/>
      <c r="H52" s="710"/>
      <c r="I52" s="129"/>
      <c r="J52" s="138"/>
    </row>
    <row r="53" spans="1:10">
      <c r="A53" s="138"/>
      <c r="B53" s="129"/>
      <c r="C53" s="129"/>
      <c r="D53" s="210"/>
      <c r="E53" s="211"/>
      <c r="F53" s="129"/>
      <c r="G53" s="129"/>
      <c r="H53" s="226"/>
      <c r="I53" s="129"/>
      <c r="J53" s="138"/>
    </row>
    <row r="54" spans="1:10" ht="44.5" customHeight="1">
      <c r="A54" s="138"/>
      <c r="B54" s="173" t="s">
        <v>1818</v>
      </c>
      <c r="C54" s="465"/>
      <c r="D54" s="210"/>
      <c r="E54" s="211"/>
      <c r="F54" s="129"/>
      <c r="G54" s="129"/>
      <c r="H54" s="226"/>
      <c r="I54" s="129"/>
      <c r="J54" s="138"/>
    </row>
    <row r="55" spans="1:10" ht="43.5" customHeight="1">
      <c r="A55" s="138"/>
      <c r="B55" s="173" t="s">
        <v>1819</v>
      </c>
      <c r="C55" s="463"/>
      <c r="D55" s="210"/>
      <c r="E55" s="211"/>
      <c r="F55" s="129"/>
      <c r="G55" s="129"/>
      <c r="H55" s="129"/>
      <c r="I55" s="129"/>
      <c r="J55" s="138"/>
    </row>
    <row r="56" spans="1:10" ht="14.5" customHeight="1">
      <c r="A56" s="138"/>
      <c r="B56" s="129"/>
      <c r="C56" s="129"/>
      <c r="D56" s="210"/>
      <c r="E56" s="211"/>
      <c r="F56" s="129"/>
      <c r="G56" s="129"/>
      <c r="H56" s="129"/>
      <c r="I56" s="129"/>
      <c r="J56" s="138"/>
    </row>
    <row r="57" spans="1:10" ht="16.5" customHeight="1" thickBot="1">
      <c r="A57" s="138"/>
      <c r="B57" s="561" t="s">
        <v>1262</v>
      </c>
      <c r="C57" s="561"/>
      <c r="D57" s="210"/>
      <c r="E57" s="211"/>
      <c r="F57" s="129"/>
      <c r="G57" s="129"/>
      <c r="H57" s="129"/>
      <c r="I57" s="129"/>
      <c r="J57" s="138"/>
    </row>
    <row r="58" spans="1:10" ht="13.5" customHeight="1" thickTop="1">
      <c r="A58" s="138"/>
      <c r="B58" s="129"/>
      <c r="C58" s="129"/>
      <c r="D58" s="210"/>
      <c r="E58" s="211"/>
      <c r="F58" s="129"/>
      <c r="G58" s="129"/>
      <c r="H58" s="129"/>
      <c r="I58" s="129"/>
      <c r="J58" s="138"/>
    </row>
    <row r="59" spans="1:10" ht="12" customHeight="1">
      <c r="A59" s="138"/>
      <c r="B59" s="579"/>
      <c r="C59" s="579"/>
      <c r="D59" s="210"/>
      <c r="E59" s="211"/>
      <c r="F59" s="129"/>
      <c r="G59" s="129"/>
      <c r="H59" s="129"/>
      <c r="I59" s="129"/>
      <c r="J59" s="138"/>
    </row>
    <row r="60" spans="1:10">
      <c r="A60" s="138"/>
      <c r="B60" s="579"/>
      <c r="C60" s="579"/>
      <c r="D60" s="210"/>
      <c r="E60" s="211"/>
      <c r="F60" s="129"/>
      <c r="G60" s="129"/>
      <c r="H60" s="129"/>
      <c r="I60" s="129"/>
      <c r="J60" s="138"/>
    </row>
    <row r="61" spans="1:10">
      <c r="A61" s="138"/>
      <c r="B61" s="579"/>
      <c r="C61" s="579"/>
      <c r="D61" s="210"/>
      <c r="E61" s="211"/>
      <c r="F61" s="129"/>
      <c r="G61" s="129"/>
      <c r="H61" s="129"/>
      <c r="I61" s="129"/>
      <c r="J61" s="138"/>
    </row>
    <row r="62" spans="1:10">
      <c r="A62" s="138"/>
      <c r="B62" s="579"/>
      <c r="C62" s="579"/>
      <c r="D62" s="210"/>
      <c r="E62" s="211"/>
      <c r="F62" s="129"/>
      <c r="G62" s="129"/>
      <c r="H62" s="129"/>
      <c r="I62" s="129"/>
      <c r="J62" s="138"/>
    </row>
    <row r="63" spans="1:10">
      <c r="A63" s="138"/>
      <c r="B63" s="579"/>
      <c r="C63" s="579"/>
      <c r="D63" s="210"/>
      <c r="E63" s="211"/>
      <c r="F63" s="129"/>
      <c r="G63" s="129"/>
      <c r="H63" s="129"/>
      <c r="I63" s="129"/>
      <c r="J63" s="138"/>
    </row>
    <row r="64" spans="1:10">
      <c r="A64" s="138"/>
      <c r="B64" s="579"/>
      <c r="C64" s="579"/>
      <c r="D64" s="210"/>
      <c r="E64" s="211"/>
      <c r="F64" s="129"/>
      <c r="G64" s="129"/>
      <c r="H64" s="129"/>
      <c r="I64" s="129"/>
      <c r="J64" s="138"/>
    </row>
    <row r="65" spans="1:10">
      <c r="A65" s="138"/>
      <c r="B65" s="129"/>
      <c r="C65" s="129"/>
      <c r="D65" s="210"/>
      <c r="E65" s="211"/>
      <c r="F65" s="129"/>
      <c r="G65" s="129"/>
      <c r="H65" s="129"/>
      <c r="I65" s="129"/>
      <c r="J65" s="138"/>
    </row>
    <row r="66" spans="1:10">
      <c r="A66" s="138"/>
      <c r="B66" s="129"/>
      <c r="C66" s="129"/>
      <c r="D66" s="210"/>
      <c r="E66" s="211"/>
      <c r="F66" s="129"/>
      <c r="G66" s="129"/>
      <c r="H66" s="129"/>
      <c r="I66" s="129"/>
      <c r="J66" s="138"/>
    </row>
  </sheetData>
  <sheetProtection algorithmName="SHA-512" hashValue="L20eQcllWfGNIv5f8kU7SxjREIOAznEevxu4d6GEqv0hqC4iWpuDggYecjF6OC1/+0KBk5YM+SRWa2DnsO6+2A==" saltValue="GuSSiesUUV5RbSZs1V7LBg==" spinCount="100000" sheet="1" formatRows="0" selectLockedCells="1"/>
  <mergeCells count="31">
    <mergeCell ref="B59:C64"/>
    <mergeCell ref="B41:C41"/>
    <mergeCell ref="B42:C42"/>
    <mergeCell ref="B50:C50"/>
    <mergeCell ref="B10:C10"/>
    <mergeCell ref="B57:C57"/>
    <mergeCell ref="B39:C39"/>
    <mergeCell ref="B44:C44"/>
    <mergeCell ref="B43:C43"/>
    <mergeCell ref="C8:C9"/>
    <mergeCell ref="B19:C19"/>
    <mergeCell ref="B34:C34"/>
    <mergeCell ref="G6:H8"/>
    <mergeCell ref="B37:C37"/>
    <mergeCell ref="G17:H24"/>
    <mergeCell ref="B30:C30"/>
    <mergeCell ref="B35:C35"/>
    <mergeCell ref="B1:C1"/>
    <mergeCell ref="G1:H1"/>
    <mergeCell ref="B2:C2"/>
    <mergeCell ref="G2:H2"/>
    <mergeCell ref="B4:C4"/>
    <mergeCell ref="G39:G40"/>
    <mergeCell ref="G44:H52"/>
    <mergeCell ref="G26:H26"/>
    <mergeCell ref="B28:C28"/>
    <mergeCell ref="G28:H28"/>
    <mergeCell ref="G41:H41"/>
    <mergeCell ref="G31:G32"/>
    <mergeCell ref="H31:H32"/>
    <mergeCell ref="H39:H40"/>
  </mergeCells>
  <dataValidations count="5">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la 1re catégorie" sqref="C32" xr:uid="{3329C470-EFB6-406A-A90E-BCD5A501545E}">
      <formula1>Innovation</formula1>
    </dataValidation>
    <dataValidation type="list" allowBlank="1" showInputMessage="1" showErrorMessage="1" prompt="Choisir la 2e catégorie" sqref="C33" xr:uid="{8D45AEB4-19DA-46E9-825A-B93B3242242B}">
      <formula1>Innovation</formula1>
    </dataValidation>
    <dataValidation type="list" allowBlank="1" showInputMessage="1" showErrorMessage="1" prompt="Choisir" sqref="I51 C51:C52 H4:I4 I49 H33:I35 H30:I31 I43 I47 H9:H14 H37:H39 I19 C46 I45" xr:uid="{733D85EC-C2F8-4C45-B5C7-CAD825334AC7}">
      <formula1>OuiNon</formula1>
    </dataValidation>
  </dataValidations>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4" r:id="rId4" name="Check Box 16">
              <controlPr locked="0" defaultSize="0" autoFill="0" autoLine="0" autoPict="0" altText="">
                <anchor moveWithCells="1">
                  <from>
                    <xdr:col>1</xdr:col>
                    <xdr:colOff>850900</xdr:colOff>
                    <xdr:row>20</xdr:row>
                    <xdr:rowOff>38100</xdr:rowOff>
                  </from>
                  <to>
                    <xdr:col>1</xdr:col>
                    <xdr:colOff>1041400</xdr:colOff>
                    <xdr:row>20</xdr:row>
                    <xdr:rowOff>298450</xdr:rowOff>
                  </to>
                </anchor>
              </controlPr>
            </control>
          </mc:Choice>
        </mc:AlternateContent>
        <mc:AlternateContent xmlns:mc="http://schemas.openxmlformats.org/markup-compatibility/2006">
          <mc:Choice Requires="x14">
            <control shapeId="37905" r:id="rId5" name="Check Box 17">
              <controlPr locked="0" defaultSize="0" autoFill="0" autoLine="0" autoPict="0" altText="">
                <anchor moveWithCells="1">
                  <from>
                    <xdr:col>1</xdr:col>
                    <xdr:colOff>850900</xdr:colOff>
                    <xdr:row>19</xdr:row>
                    <xdr:rowOff>50800</xdr:rowOff>
                  </from>
                  <to>
                    <xdr:col>1</xdr:col>
                    <xdr:colOff>1041400</xdr:colOff>
                    <xdr:row>20</xdr:row>
                    <xdr:rowOff>0</xdr:rowOff>
                  </to>
                </anchor>
              </controlPr>
            </control>
          </mc:Choice>
        </mc:AlternateContent>
        <mc:AlternateContent xmlns:mc="http://schemas.openxmlformats.org/markup-compatibility/2006">
          <mc:Choice Requires="x14">
            <control shapeId="37906" r:id="rId6" name="Check Box 18">
              <controlPr locked="0" defaultSize="0" autoFill="0" autoLine="0" autoPict="0" altText="">
                <anchor moveWithCells="1">
                  <from>
                    <xdr:col>1</xdr:col>
                    <xdr:colOff>850900</xdr:colOff>
                    <xdr:row>21</xdr:row>
                    <xdr:rowOff>69850</xdr:rowOff>
                  </from>
                  <to>
                    <xdr:col>1</xdr:col>
                    <xdr:colOff>1041400</xdr:colOff>
                    <xdr:row>21</xdr:row>
                    <xdr:rowOff>336550</xdr:rowOff>
                  </to>
                </anchor>
              </controlPr>
            </control>
          </mc:Choice>
        </mc:AlternateContent>
        <mc:AlternateContent xmlns:mc="http://schemas.openxmlformats.org/markup-compatibility/2006">
          <mc:Choice Requires="x14">
            <control shapeId="37907" r:id="rId7" name="Check Box 19">
              <controlPr locked="0" defaultSize="0" autoFill="0" autoLine="0" autoPict="0" altText="">
                <anchor moveWithCells="1">
                  <from>
                    <xdr:col>1</xdr:col>
                    <xdr:colOff>850900</xdr:colOff>
                    <xdr:row>22</xdr:row>
                    <xdr:rowOff>88900</xdr:rowOff>
                  </from>
                  <to>
                    <xdr:col>1</xdr:col>
                    <xdr:colOff>1041400</xdr:colOff>
                    <xdr:row>22</xdr:row>
                    <xdr:rowOff>342900</xdr:rowOff>
                  </to>
                </anchor>
              </controlPr>
            </control>
          </mc:Choice>
        </mc:AlternateContent>
        <mc:AlternateContent xmlns:mc="http://schemas.openxmlformats.org/markup-compatibility/2006">
          <mc:Choice Requires="x14">
            <control shapeId="37908" r:id="rId8" name="Check Box 20">
              <controlPr locked="0" defaultSize="0" autoFill="0" autoLine="0" autoPict="0" altText="">
                <anchor moveWithCells="1">
                  <from>
                    <xdr:col>1</xdr:col>
                    <xdr:colOff>850900</xdr:colOff>
                    <xdr:row>23</xdr:row>
                    <xdr:rowOff>31750</xdr:rowOff>
                  </from>
                  <to>
                    <xdr:col>1</xdr:col>
                    <xdr:colOff>1041400</xdr:colOff>
                    <xdr:row>23</xdr:row>
                    <xdr:rowOff>279400</xdr:rowOff>
                  </to>
                </anchor>
              </controlPr>
            </control>
          </mc:Choice>
        </mc:AlternateContent>
        <mc:AlternateContent xmlns:mc="http://schemas.openxmlformats.org/markup-compatibility/2006">
          <mc:Choice Requires="x14">
            <control shapeId="37923" r:id="rId9" name="Check Box 35">
              <controlPr locked="0" defaultSize="0" autoFill="0" autoLine="0" autoPict="0" altText="">
                <anchor moveWithCells="1">
                  <from>
                    <xdr:col>1</xdr:col>
                    <xdr:colOff>869950</xdr:colOff>
                    <xdr:row>11</xdr:row>
                    <xdr:rowOff>76200</xdr:rowOff>
                  </from>
                  <to>
                    <xdr:col>1</xdr:col>
                    <xdr:colOff>1060450</xdr:colOff>
                    <xdr:row>11</xdr:row>
                    <xdr:rowOff>336550</xdr:rowOff>
                  </to>
                </anchor>
              </controlPr>
            </control>
          </mc:Choice>
        </mc:AlternateContent>
        <mc:AlternateContent xmlns:mc="http://schemas.openxmlformats.org/markup-compatibility/2006">
          <mc:Choice Requires="x14">
            <control shapeId="37924" r:id="rId10" name="Check Box 36">
              <controlPr locked="0" defaultSize="0" autoFill="0" autoLine="0" autoPict="0" altText="">
                <anchor moveWithCells="1">
                  <from>
                    <xdr:col>1</xdr:col>
                    <xdr:colOff>850900</xdr:colOff>
                    <xdr:row>10</xdr:row>
                    <xdr:rowOff>107950</xdr:rowOff>
                  </from>
                  <to>
                    <xdr:col>1</xdr:col>
                    <xdr:colOff>1041400</xdr:colOff>
                    <xdr:row>10</xdr:row>
                    <xdr:rowOff>374650</xdr:rowOff>
                  </to>
                </anchor>
              </controlPr>
            </control>
          </mc:Choice>
        </mc:AlternateContent>
        <mc:AlternateContent xmlns:mc="http://schemas.openxmlformats.org/markup-compatibility/2006">
          <mc:Choice Requires="x14">
            <control shapeId="37925" r:id="rId11" name="Check Box 37">
              <controlPr locked="0" defaultSize="0" autoFill="0" autoLine="0" autoPict="0" altText="">
                <anchor moveWithCells="1">
                  <from>
                    <xdr:col>1</xdr:col>
                    <xdr:colOff>869950</xdr:colOff>
                    <xdr:row>12</xdr:row>
                    <xdr:rowOff>76200</xdr:rowOff>
                  </from>
                  <to>
                    <xdr:col>1</xdr:col>
                    <xdr:colOff>1060450</xdr:colOff>
                    <xdr:row>12</xdr:row>
                    <xdr:rowOff>336550</xdr:rowOff>
                  </to>
                </anchor>
              </controlPr>
            </control>
          </mc:Choice>
        </mc:AlternateContent>
        <mc:AlternateContent xmlns:mc="http://schemas.openxmlformats.org/markup-compatibility/2006">
          <mc:Choice Requires="x14">
            <control shapeId="37926" r:id="rId12" name="Check Box 38">
              <controlPr locked="0" defaultSize="0" autoFill="0" autoLine="0" autoPict="0" altText="">
                <anchor moveWithCells="1">
                  <from>
                    <xdr:col>1</xdr:col>
                    <xdr:colOff>869950</xdr:colOff>
                    <xdr:row>13</xdr:row>
                    <xdr:rowOff>76200</xdr:rowOff>
                  </from>
                  <to>
                    <xdr:col>1</xdr:col>
                    <xdr:colOff>1060450</xdr:colOff>
                    <xdr:row>13</xdr:row>
                    <xdr:rowOff>336550</xdr:rowOff>
                  </to>
                </anchor>
              </controlPr>
            </control>
          </mc:Choice>
        </mc:AlternateContent>
        <mc:AlternateContent xmlns:mc="http://schemas.openxmlformats.org/markup-compatibility/2006">
          <mc:Choice Requires="x14">
            <control shapeId="37927" r:id="rId13" name="Check Box 39">
              <controlPr locked="0" defaultSize="0" autoFill="0" autoLine="0" autoPict="0" altText="">
                <anchor moveWithCells="1">
                  <from>
                    <xdr:col>1</xdr:col>
                    <xdr:colOff>869950</xdr:colOff>
                    <xdr:row>14</xdr:row>
                    <xdr:rowOff>76200</xdr:rowOff>
                  </from>
                  <to>
                    <xdr:col>1</xdr:col>
                    <xdr:colOff>1060450</xdr:colOff>
                    <xdr:row>14</xdr:row>
                    <xdr:rowOff>336550</xdr:rowOff>
                  </to>
                </anchor>
              </controlPr>
            </control>
          </mc:Choice>
        </mc:AlternateContent>
        <mc:AlternateContent xmlns:mc="http://schemas.openxmlformats.org/markup-compatibility/2006">
          <mc:Choice Requires="x14">
            <control shapeId="37929" r:id="rId14" name="Check Box 41">
              <controlPr locked="0" defaultSize="0" autoFill="0" autoLine="0" autoPict="0" altText="">
                <anchor moveWithCells="1">
                  <from>
                    <xdr:col>1</xdr:col>
                    <xdr:colOff>869950</xdr:colOff>
                    <xdr:row>15</xdr:row>
                    <xdr:rowOff>76200</xdr:rowOff>
                  </from>
                  <to>
                    <xdr:col>1</xdr:col>
                    <xdr:colOff>1060450</xdr:colOff>
                    <xdr:row>15</xdr:row>
                    <xdr:rowOff>336550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EADA-FF97-4457-BACF-35BC8F8491AC}">
  <sheetPr codeName="Feuil13">
    <tabColor theme="4"/>
    <pageSetUpPr fitToPage="1"/>
  </sheetPr>
  <dimension ref="A1:Z71"/>
  <sheetViews>
    <sheetView showGridLines="0" zoomScaleNormal="100" workbookViewId="0">
      <selection activeCell="B59" sqref="B59"/>
    </sheetView>
  </sheetViews>
  <sheetFormatPr baseColWidth="10" defaultColWidth="11.453125" defaultRowHeight="23.5" outlineLevelCol="1"/>
  <cols>
    <col min="1" max="1" width="1.1796875" style="182" customWidth="1"/>
    <col min="2" max="2" width="13.453125" style="182" customWidth="1"/>
    <col min="3" max="6" width="13.1796875" style="182" customWidth="1"/>
    <col min="7" max="7" width="15.453125" style="182" customWidth="1"/>
    <col min="8" max="8" width="16" style="182" customWidth="1"/>
    <col min="9" max="9" width="1.453125" style="255" customWidth="1"/>
    <col min="10" max="10" width="1.1796875" style="255" customWidth="1"/>
    <col min="11" max="11" width="1.453125" style="255" hidden="1" customWidth="1" outlineLevel="1"/>
    <col min="12" max="12" width="11.453125" style="182" hidden="1" customWidth="1" outlineLevel="1"/>
    <col min="13" max="13" width="57.81640625" style="182" hidden="1" customWidth="1" outlineLevel="1"/>
    <col min="14" max="14" width="31.1796875" style="182" hidden="1" customWidth="1" outlineLevel="1"/>
    <col min="15" max="15" width="1.453125" style="255" hidden="1" customWidth="1" outlineLevel="1"/>
    <col min="16" max="16" width="1.1796875" style="255" hidden="1" customWidth="1" outlineLevel="1"/>
    <col min="17" max="17" width="2.453125" style="182" hidden="1" customWidth="1" outlineLevel="1"/>
    <col min="18" max="18" width="11.453125" style="182" collapsed="1"/>
    <col min="19" max="16384" width="11.453125" style="182"/>
  </cols>
  <sheetData>
    <row r="1" spans="1:16" s="258" customFormat="1" ht="44.25" customHeight="1" thickBot="1">
      <c r="A1" s="257"/>
      <c r="B1" s="558" t="s">
        <v>1705</v>
      </c>
      <c r="C1" s="558"/>
      <c r="D1" s="558"/>
      <c r="E1" s="558"/>
      <c r="F1" s="558"/>
      <c r="G1" s="558"/>
      <c r="H1" s="558"/>
      <c r="I1" s="133"/>
      <c r="J1" s="134"/>
      <c r="K1" s="133"/>
      <c r="L1" s="757" t="s">
        <v>1705</v>
      </c>
      <c r="M1" s="757"/>
      <c r="N1" s="753"/>
      <c r="O1" s="753"/>
      <c r="P1" s="134"/>
    </row>
    <row r="2" spans="1:16" s="258" customFormat="1" ht="32.25" customHeight="1" thickTop="1" thickBot="1">
      <c r="A2" s="257"/>
      <c r="B2" s="559" t="s">
        <v>1821</v>
      </c>
      <c r="C2" s="559"/>
      <c r="D2" s="559"/>
      <c r="E2" s="559"/>
      <c r="F2" s="559"/>
      <c r="G2" s="559"/>
      <c r="H2" s="559"/>
      <c r="I2" s="133"/>
      <c r="J2" s="134"/>
      <c r="K2" s="133"/>
      <c r="L2" s="594" t="s">
        <v>1821</v>
      </c>
      <c r="M2" s="594"/>
      <c r="N2" s="594"/>
      <c r="O2" s="594"/>
      <c r="P2" s="134"/>
    </row>
    <row r="3" spans="1:16" ht="53.25" customHeight="1" thickTop="1">
      <c r="A3" s="176"/>
      <c r="B3" s="754" t="s">
        <v>1822</v>
      </c>
      <c r="C3" s="754"/>
      <c r="D3" s="754"/>
      <c r="E3" s="754"/>
      <c r="F3" s="754"/>
      <c r="G3" s="754"/>
      <c r="H3" s="754"/>
      <c r="I3" s="197"/>
      <c r="J3" s="229"/>
      <c r="K3" s="197"/>
      <c r="L3" s="755" t="s">
        <v>1823</v>
      </c>
      <c r="M3" s="755"/>
      <c r="N3" s="424"/>
      <c r="O3" s="197"/>
      <c r="P3" s="229"/>
    </row>
    <row r="4" spans="1:16" ht="14.25" customHeight="1">
      <c r="A4" s="176"/>
      <c r="B4" s="230"/>
      <c r="C4" s="752" t="s">
        <v>1275</v>
      </c>
      <c r="D4" s="752"/>
      <c r="E4" s="752" t="s">
        <v>1449</v>
      </c>
      <c r="F4" s="752"/>
      <c r="G4" s="752" t="s">
        <v>1276</v>
      </c>
      <c r="H4" s="180"/>
      <c r="I4" s="197"/>
      <c r="J4" s="229"/>
      <c r="K4" s="197"/>
      <c r="L4" s="714"/>
      <c r="M4" s="714"/>
      <c r="N4" s="231"/>
      <c r="O4" s="197"/>
      <c r="P4" s="229"/>
    </row>
    <row r="5" spans="1:16" ht="91.5" customHeight="1">
      <c r="A5" s="176"/>
      <c r="B5" s="510" t="s">
        <v>1277</v>
      </c>
      <c r="C5" s="232" t="s">
        <v>1824</v>
      </c>
      <c r="D5" s="232" t="s">
        <v>1825</v>
      </c>
      <c r="E5" s="232" t="s">
        <v>1824</v>
      </c>
      <c r="F5" s="232" t="s">
        <v>1825</v>
      </c>
      <c r="G5" s="752"/>
      <c r="H5" s="180"/>
      <c r="I5" s="197"/>
      <c r="J5" s="229"/>
      <c r="K5" s="197"/>
      <c r="L5" s="751" t="s">
        <v>1826</v>
      </c>
      <c r="M5" s="751"/>
      <c r="N5" s="424"/>
      <c r="O5" s="197"/>
      <c r="P5" s="229"/>
    </row>
    <row r="6" spans="1:16" ht="30.75" customHeight="1">
      <c r="A6" s="176"/>
      <c r="B6" s="511"/>
      <c r="C6" s="233"/>
      <c r="D6" s="233"/>
      <c r="E6" s="233"/>
      <c r="F6" s="233"/>
      <c r="G6" s="234">
        <f>C6+D6+E6+F6</f>
        <v>0</v>
      </c>
      <c r="H6" s="180"/>
      <c r="I6" s="197"/>
      <c r="J6" s="229"/>
      <c r="K6" s="197"/>
      <c r="L6" s="714"/>
      <c r="M6" s="714"/>
      <c r="N6" s="231"/>
      <c r="O6" s="197"/>
      <c r="P6" s="229"/>
    </row>
    <row r="7" spans="1:16" ht="31.5" customHeight="1">
      <c r="A7" s="176"/>
      <c r="B7" s="512"/>
      <c r="C7" s="233"/>
      <c r="D7" s="233"/>
      <c r="E7" s="233"/>
      <c r="F7" s="233"/>
      <c r="G7" s="234">
        <f>C7+D7+E7+F7</f>
        <v>0</v>
      </c>
      <c r="H7" s="180"/>
      <c r="I7" s="197"/>
      <c r="J7" s="229"/>
      <c r="K7" s="197"/>
      <c r="L7" s="751" t="s">
        <v>1827</v>
      </c>
      <c r="M7" s="751"/>
      <c r="N7" s="424"/>
      <c r="O7" s="197"/>
      <c r="P7" s="229"/>
    </row>
    <row r="8" spans="1:16" ht="70" customHeight="1">
      <c r="A8" s="176"/>
      <c r="B8" s="721" t="s">
        <v>1828</v>
      </c>
      <c r="C8" s="721"/>
      <c r="D8" s="721"/>
      <c r="E8" s="721"/>
      <c r="F8" s="721"/>
      <c r="G8" s="721"/>
      <c r="H8" s="180"/>
      <c r="I8" s="197"/>
      <c r="J8" s="229"/>
      <c r="K8" s="197"/>
      <c r="L8" s="714" t="s">
        <v>1405</v>
      </c>
      <c r="M8" s="714"/>
      <c r="N8" s="180"/>
      <c r="O8" s="197"/>
      <c r="P8" s="229"/>
    </row>
    <row r="9" spans="1:16" ht="16.5" customHeight="1">
      <c r="A9" s="176"/>
      <c r="B9" s="132"/>
      <c r="C9" s="752" t="s">
        <v>1275</v>
      </c>
      <c r="D9" s="752"/>
      <c r="E9" s="752" t="s">
        <v>1449</v>
      </c>
      <c r="F9" s="752"/>
      <c r="G9" s="752" t="s">
        <v>1276</v>
      </c>
      <c r="H9" s="180"/>
      <c r="I9" s="197"/>
      <c r="J9" s="229"/>
      <c r="K9" s="197"/>
      <c r="L9" s="710"/>
      <c r="M9" s="710"/>
      <c r="N9" s="710"/>
      <c r="O9" s="197"/>
      <c r="P9" s="229"/>
    </row>
    <row r="10" spans="1:16" ht="91.5" customHeight="1">
      <c r="A10" s="176"/>
      <c r="B10" s="510" t="s">
        <v>1277</v>
      </c>
      <c r="C10" s="232" t="s">
        <v>1824</v>
      </c>
      <c r="D10" s="232" t="s">
        <v>1825</v>
      </c>
      <c r="E10" s="232" t="s">
        <v>1824</v>
      </c>
      <c r="F10" s="232" t="s">
        <v>1825</v>
      </c>
      <c r="G10" s="752"/>
      <c r="H10" s="180"/>
      <c r="I10" s="197"/>
      <c r="J10" s="229"/>
      <c r="K10" s="197"/>
      <c r="L10" s="710"/>
      <c r="M10" s="710"/>
      <c r="N10" s="710"/>
      <c r="O10" s="197"/>
      <c r="P10" s="229"/>
    </row>
    <row r="11" spans="1:16" ht="33.75" customHeight="1">
      <c r="A11" s="176"/>
      <c r="B11" s="512"/>
      <c r="C11" s="233"/>
      <c r="D11" s="233"/>
      <c r="E11" s="233"/>
      <c r="F11" s="233"/>
      <c r="G11" s="234">
        <f>C11+D11+E11+F11</f>
        <v>0</v>
      </c>
      <c r="H11" s="180"/>
      <c r="I11" s="197"/>
      <c r="J11" s="229"/>
      <c r="K11" s="197"/>
      <c r="L11" s="180"/>
      <c r="M11" s="180"/>
      <c r="N11" s="180"/>
      <c r="O11" s="197"/>
      <c r="P11" s="229"/>
    </row>
    <row r="12" spans="1:16" ht="34.5" customHeight="1">
      <c r="A12" s="176"/>
      <c r="B12" s="512"/>
      <c r="C12" s="233"/>
      <c r="D12" s="233"/>
      <c r="E12" s="233"/>
      <c r="F12" s="233"/>
      <c r="G12" s="234">
        <f>C12+D12+E12+F12</f>
        <v>0</v>
      </c>
      <c r="H12" s="180"/>
      <c r="I12" s="197"/>
      <c r="J12" s="229"/>
      <c r="K12" s="197"/>
      <c r="L12" s="730"/>
      <c r="M12" s="730"/>
      <c r="N12" s="180"/>
      <c r="O12" s="197"/>
      <c r="P12" s="229"/>
    </row>
    <row r="13" spans="1:16" ht="21" customHeight="1">
      <c r="A13" s="176"/>
      <c r="B13" s="513"/>
      <c r="C13" s="514"/>
      <c r="D13" s="514"/>
      <c r="E13" s="514"/>
      <c r="F13" s="514"/>
      <c r="G13" s="515"/>
      <c r="H13" s="180"/>
      <c r="I13" s="197"/>
      <c r="J13" s="229"/>
      <c r="K13" s="197"/>
      <c r="L13" s="715"/>
      <c r="M13" s="715"/>
      <c r="N13" s="180"/>
      <c r="O13" s="197"/>
      <c r="P13" s="229"/>
    </row>
    <row r="14" spans="1:16" ht="75" customHeight="1">
      <c r="A14" s="176"/>
      <c r="B14" s="565" t="s">
        <v>1829</v>
      </c>
      <c r="C14" s="565"/>
      <c r="D14" s="565"/>
      <c r="E14" s="565"/>
      <c r="F14" s="565"/>
      <c r="G14" s="565"/>
      <c r="H14" s="565"/>
      <c r="I14" s="197"/>
      <c r="J14" s="229"/>
      <c r="K14" s="197"/>
      <c r="L14" s="715"/>
      <c r="M14" s="715"/>
      <c r="N14" s="235"/>
      <c r="O14" s="197"/>
      <c r="P14" s="229"/>
    </row>
    <row r="15" spans="1:16" ht="15" customHeight="1">
      <c r="A15" s="176"/>
      <c r="B15" s="461"/>
      <c r="C15" s="461"/>
      <c r="D15" s="461"/>
      <c r="E15" s="461"/>
      <c r="F15" s="461"/>
      <c r="G15" s="461"/>
      <c r="H15" s="461"/>
      <c r="I15" s="197"/>
      <c r="J15" s="229"/>
      <c r="K15" s="197"/>
      <c r="L15" s="160"/>
      <c r="M15" s="160"/>
      <c r="N15" s="235"/>
      <c r="O15" s="197"/>
      <c r="P15" s="229"/>
    </row>
    <row r="16" spans="1:16" ht="34.5" customHeight="1">
      <c r="A16" s="176"/>
      <c r="B16" s="236"/>
      <c r="C16" s="728" t="s">
        <v>1830</v>
      </c>
      <c r="D16" s="728"/>
      <c r="E16" s="728"/>
      <c r="F16" s="728"/>
      <c r="G16" s="728"/>
      <c r="H16" s="728"/>
      <c r="I16" s="197"/>
      <c r="J16" s="229"/>
      <c r="K16" s="197"/>
      <c r="L16" s="188"/>
      <c r="M16" s="188"/>
      <c r="N16" s="235"/>
      <c r="O16" s="197"/>
      <c r="P16" s="229"/>
    </row>
    <row r="17" spans="1:16" ht="34.5" customHeight="1">
      <c r="A17" s="176"/>
      <c r="B17" s="237"/>
      <c r="C17" s="725" t="s">
        <v>1831</v>
      </c>
      <c r="D17" s="725"/>
      <c r="E17" s="725"/>
      <c r="F17" s="725"/>
      <c r="G17" s="725"/>
      <c r="H17" s="725"/>
      <c r="I17" s="197"/>
      <c r="J17" s="229"/>
      <c r="K17" s="197"/>
      <c r="L17" s="188"/>
      <c r="M17" s="188"/>
      <c r="N17" s="235"/>
      <c r="O17" s="197"/>
      <c r="P17" s="229"/>
    </row>
    <row r="18" spans="1:16" ht="34.5" customHeight="1">
      <c r="A18" s="176"/>
      <c r="B18" s="237"/>
      <c r="C18" s="725" t="s">
        <v>1832</v>
      </c>
      <c r="D18" s="725"/>
      <c r="E18" s="725"/>
      <c r="F18" s="725"/>
      <c r="G18" s="725"/>
      <c r="H18" s="725"/>
      <c r="I18" s="197"/>
      <c r="J18" s="229"/>
      <c r="K18" s="197"/>
      <c r="L18" s="730"/>
      <c r="M18" s="730"/>
      <c r="N18" s="235"/>
      <c r="O18" s="197"/>
      <c r="P18" s="229"/>
    </row>
    <row r="19" spans="1:16" ht="34.5" customHeight="1">
      <c r="A19" s="176"/>
      <c r="B19" s="238"/>
      <c r="C19" s="725" t="s">
        <v>1833</v>
      </c>
      <c r="D19" s="725"/>
      <c r="E19" s="725"/>
      <c r="F19" s="725"/>
      <c r="G19" s="725"/>
      <c r="H19" s="725"/>
      <c r="I19" s="197"/>
      <c r="J19" s="229"/>
      <c r="K19" s="197"/>
      <c r="L19" s="80"/>
      <c r="M19" s="80"/>
      <c r="N19" s="239"/>
      <c r="O19" s="197"/>
      <c r="P19" s="229"/>
    </row>
    <row r="20" spans="1:16" ht="34.5" customHeight="1">
      <c r="A20" s="176"/>
      <c r="B20" s="238"/>
      <c r="C20" s="725" t="s">
        <v>1834</v>
      </c>
      <c r="D20" s="725"/>
      <c r="E20" s="725"/>
      <c r="F20" s="725"/>
      <c r="G20" s="725"/>
      <c r="H20" s="725"/>
      <c r="I20" s="197"/>
      <c r="J20" s="229"/>
      <c r="K20" s="197"/>
      <c r="L20" s="180"/>
      <c r="M20" s="180"/>
      <c r="N20" s="180"/>
      <c r="O20" s="197"/>
      <c r="P20" s="229"/>
    </row>
    <row r="21" spans="1:16" ht="34.5" customHeight="1">
      <c r="A21" s="176"/>
      <c r="B21" s="238"/>
      <c r="C21" s="725" t="s">
        <v>1835</v>
      </c>
      <c r="D21" s="725"/>
      <c r="E21" s="725"/>
      <c r="F21" s="725"/>
      <c r="G21" s="725"/>
      <c r="H21" s="725"/>
      <c r="I21" s="197"/>
      <c r="J21" s="229"/>
      <c r="K21" s="197"/>
      <c r="L21" s="180"/>
      <c r="M21" s="180"/>
      <c r="N21" s="180"/>
      <c r="O21" s="197"/>
      <c r="P21" s="229"/>
    </row>
    <row r="22" spans="1:16" ht="34.5" customHeight="1">
      <c r="A22" s="176"/>
      <c r="B22" s="238"/>
      <c r="C22" s="725" t="s">
        <v>1999</v>
      </c>
      <c r="D22" s="725"/>
      <c r="E22" s="725"/>
      <c r="F22" s="725"/>
      <c r="G22" s="725"/>
      <c r="H22" s="725"/>
      <c r="I22" s="197"/>
      <c r="J22" s="229"/>
      <c r="K22" s="197"/>
      <c r="L22" s="180"/>
      <c r="M22" s="180"/>
      <c r="N22" s="180"/>
      <c r="O22" s="197"/>
      <c r="P22" s="229"/>
    </row>
    <row r="23" spans="1:16" ht="34.5" customHeight="1">
      <c r="A23" s="176"/>
      <c r="B23" s="240"/>
      <c r="C23" s="467" t="s">
        <v>2012</v>
      </c>
      <c r="D23" s="736"/>
      <c r="E23" s="736"/>
      <c r="F23" s="736"/>
      <c r="G23" s="736"/>
      <c r="H23" s="736"/>
      <c r="I23" s="197"/>
      <c r="J23" s="229"/>
      <c r="K23" s="197"/>
      <c r="L23" s="180"/>
      <c r="M23" s="180"/>
      <c r="N23" s="180"/>
      <c r="O23" s="197"/>
      <c r="P23" s="229"/>
    </row>
    <row r="24" spans="1:16" ht="24.65" customHeight="1">
      <c r="A24" s="176"/>
      <c r="B24" s="473"/>
      <c r="C24" s="474"/>
      <c r="D24" s="474"/>
      <c r="E24" s="474"/>
      <c r="F24" s="474"/>
      <c r="G24" s="474"/>
      <c r="H24" s="474"/>
      <c r="I24" s="197"/>
      <c r="J24" s="229"/>
      <c r="K24" s="197"/>
      <c r="L24" s="180"/>
      <c r="M24" s="180"/>
      <c r="N24" s="180"/>
      <c r="O24" s="197"/>
      <c r="P24" s="229"/>
    </row>
    <row r="25" spans="1:16" s="258" customFormat="1" ht="51.65" customHeight="1" thickBot="1">
      <c r="A25" s="257"/>
      <c r="B25" s="561" t="s">
        <v>1837</v>
      </c>
      <c r="C25" s="561"/>
      <c r="D25" s="561"/>
      <c r="E25" s="561"/>
      <c r="F25" s="561"/>
      <c r="G25" s="561"/>
      <c r="H25" s="561"/>
      <c r="I25" s="133"/>
      <c r="J25" s="134"/>
      <c r="K25" s="133"/>
      <c r="L25" s="758" t="s">
        <v>1838</v>
      </c>
      <c r="M25" s="758"/>
      <c r="N25" s="758"/>
      <c r="O25" s="133"/>
      <c r="P25" s="134"/>
    </row>
    <row r="26" spans="1:16" ht="45.75" customHeight="1" thickTop="1">
      <c r="A26" s="176"/>
      <c r="B26" s="737" t="s">
        <v>1839</v>
      </c>
      <c r="C26" s="737"/>
      <c r="D26" s="737"/>
      <c r="E26" s="737"/>
      <c r="F26" s="737"/>
      <c r="G26" s="737"/>
      <c r="H26" s="737"/>
      <c r="I26" s="197"/>
      <c r="J26" s="229"/>
      <c r="K26" s="197"/>
      <c r="L26" s="756" t="s">
        <v>1840</v>
      </c>
      <c r="M26" s="756"/>
      <c r="N26" s="424"/>
      <c r="O26" s="197"/>
      <c r="P26" s="229"/>
    </row>
    <row r="27" spans="1:16" ht="28.5" customHeight="1">
      <c r="A27" s="176"/>
      <c r="B27" s="738" t="s">
        <v>1277</v>
      </c>
      <c r="C27" s="739"/>
      <c r="D27" s="739"/>
      <c r="E27" s="740"/>
      <c r="F27" s="741"/>
      <c r="G27" s="239"/>
      <c r="H27" s="80"/>
      <c r="I27" s="197"/>
      <c r="J27" s="229"/>
      <c r="K27" s="197"/>
      <c r="L27" s="732" t="s">
        <v>1841</v>
      </c>
      <c r="M27" s="732"/>
      <c r="N27" s="424"/>
      <c r="O27" s="197"/>
      <c r="P27" s="229"/>
    </row>
    <row r="28" spans="1:16" ht="30" customHeight="1">
      <c r="A28" s="176"/>
      <c r="B28" s="510" t="s">
        <v>1278</v>
      </c>
      <c r="C28" s="232" t="s">
        <v>1279</v>
      </c>
      <c r="D28" s="232" t="s">
        <v>121</v>
      </c>
      <c r="E28" s="232" t="s">
        <v>1349</v>
      </c>
      <c r="F28" s="232" t="s">
        <v>1280</v>
      </c>
      <c r="G28" s="232" t="s">
        <v>1425</v>
      </c>
      <c r="H28" s="516" t="s">
        <v>1276</v>
      </c>
      <c r="I28" s="197"/>
      <c r="J28" s="229"/>
      <c r="K28" s="197"/>
      <c r="L28" s="733" t="s">
        <v>1842</v>
      </c>
      <c r="M28" s="733"/>
      <c r="N28" s="424"/>
      <c r="O28" s="197"/>
      <c r="P28" s="229"/>
    </row>
    <row r="29" spans="1:16" ht="34.5" customHeight="1">
      <c r="A29" s="176"/>
      <c r="B29" s="517"/>
      <c r="C29" s="242"/>
      <c r="D29" s="241"/>
      <c r="E29" s="242"/>
      <c r="F29" s="242"/>
      <c r="G29" s="243"/>
      <c r="H29" s="518">
        <f>SUM(B29:G29)</f>
        <v>0</v>
      </c>
      <c r="I29" s="197"/>
      <c r="J29" s="229"/>
      <c r="K29" s="197"/>
      <c r="L29" s="733" t="s">
        <v>1843</v>
      </c>
      <c r="M29" s="733"/>
      <c r="N29" s="424"/>
      <c r="O29" s="197"/>
      <c r="P29" s="229"/>
    </row>
    <row r="30" spans="1:16" ht="30.75" customHeight="1">
      <c r="A30" s="176"/>
      <c r="B30" s="458"/>
      <c r="C30" s="458"/>
      <c r="D30" s="458"/>
      <c r="E30" s="458"/>
      <c r="F30" s="458"/>
      <c r="G30" s="458"/>
      <c r="H30" s="244"/>
      <c r="I30" s="197"/>
      <c r="J30" s="229"/>
      <c r="K30" s="197"/>
      <c r="L30" s="733" t="s">
        <v>1844</v>
      </c>
      <c r="M30" s="733"/>
      <c r="N30" s="424"/>
      <c r="O30" s="197"/>
      <c r="P30" s="229"/>
    </row>
    <row r="31" spans="1:16" ht="28.5" customHeight="1">
      <c r="A31" s="176"/>
      <c r="B31" s="738" t="s">
        <v>1277</v>
      </c>
      <c r="C31" s="739"/>
      <c r="D31" s="739"/>
      <c r="E31" s="746"/>
      <c r="F31" s="747"/>
      <c r="G31" s="239"/>
      <c r="H31" s="80"/>
      <c r="I31" s="197"/>
      <c r="J31" s="229"/>
      <c r="K31" s="197"/>
      <c r="L31" s="733" t="s">
        <v>1845</v>
      </c>
      <c r="M31" s="733"/>
      <c r="N31" s="424"/>
      <c r="O31" s="197"/>
      <c r="P31" s="229"/>
    </row>
    <row r="32" spans="1:16" ht="32.25" customHeight="1">
      <c r="A32" s="176"/>
      <c r="B32" s="510" t="s">
        <v>1278</v>
      </c>
      <c r="C32" s="232" t="s">
        <v>1279</v>
      </c>
      <c r="D32" s="232" t="s">
        <v>121</v>
      </c>
      <c r="E32" s="232" t="s">
        <v>1349</v>
      </c>
      <c r="F32" s="232" t="s">
        <v>1280</v>
      </c>
      <c r="G32" s="232" t="s">
        <v>1425</v>
      </c>
      <c r="H32" s="516" t="s">
        <v>1276</v>
      </c>
      <c r="I32" s="197"/>
      <c r="J32" s="229"/>
      <c r="K32" s="197"/>
      <c r="L32" s="714" t="s">
        <v>1567</v>
      </c>
      <c r="M32" s="714"/>
      <c r="N32" s="359"/>
      <c r="O32" s="197"/>
      <c r="P32" s="229"/>
    </row>
    <row r="33" spans="1:26" ht="31.5" customHeight="1">
      <c r="A33" s="176"/>
      <c r="B33" s="519"/>
      <c r="C33" s="245"/>
      <c r="D33" s="245"/>
      <c r="E33" s="245"/>
      <c r="F33" s="245"/>
      <c r="G33" s="246"/>
      <c r="H33" s="518">
        <f>SUM(B33:G33)</f>
        <v>0</v>
      </c>
      <c r="I33" s="197"/>
      <c r="J33" s="229"/>
      <c r="K33" s="197"/>
      <c r="L33" s="180"/>
      <c r="M33" s="247" t="s">
        <v>1846</v>
      </c>
      <c r="N33" s="360" t="e">
        <f>(E47+F47+G47)/H47</f>
        <v>#DIV/0!</v>
      </c>
      <c r="O33" s="197"/>
      <c r="P33" s="229"/>
    </row>
    <row r="34" spans="1:26" ht="30.75" customHeight="1">
      <c r="A34" s="176"/>
      <c r="B34" s="672" t="s">
        <v>1566</v>
      </c>
      <c r="C34" s="672"/>
      <c r="D34" s="672"/>
      <c r="E34" s="672"/>
      <c r="F34" s="672"/>
      <c r="G34" s="672"/>
      <c r="H34" s="672"/>
      <c r="I34" s="197"/>
      <c r="J34" s="229"/>
      <c r="K34" s="197"/>
      <c r="L34" s="180"/>
      <c r="M34" s="247" t="s">
        <v>1820</v>
      </c>
      <c r="N34" s="450"/>
      <c r="O34" s="197"/>
      <c r="P34" s="229"/>
    </row>
    <row r="35" spans="1:26" ht="30.75" customHeight="1">
      <c r="A35" s="176"/>
      <c r="B35" s="520"/>
      <c r="C35" s="239" t="s">
        <v>1281</v>
      </c>
      <c r="D35" s="520"/>
      <c r="E35" s="248" t="s">
        <v>1282</v>
      </c>
      <c r="F35" s="239"/>
      <c r="G35" s="239"/>
      <c r="H35" s="80"/>
      <c r="I35" s="197"/>
      <c r="J35" s="229"/>
      <c r="K35" s="197"/>
      <c r="L35" s="735"/>
      <c r="M35" s="735"/>
      <c r="N35" s="735"/>
      <c r="O35" s="197"/>
      <c r="P35" s="229"/>
      <c r="R35" s="249"/>
      <c r="S35" s="249"/>
      <c r="T35" s="249"/>
      <c r="U35" s="249"/>
      <c r="V35" s="249"/>
      <c r="W35" s="249"/>
      <c r="X35" s="249"/>
      <c r="Y35" s="249"/>
      <c r="Z35" s="249"/>
    </row>
    <row r="36" spans="1:26" ht="32.25" customHeight="1">
      <c r="A36" s="176"/>
      <c r="B36" s="520"/>
      <c r="C36" s="239" t="s">
        <v>1283</v>
      </c>
      <c r="D36" s="520"/>
      <c r="E36" s="248" t="s">
        <v>1284</v>
      </c>
      <c r="F36" s="750"/>
      <c r="G36" s="750"/>
      <c r="H36" s="750"/>
      <c r="I36" s="197"/>
      <c r="J36" s="229"/>
      <c r="K36" s="197"/>
      <c r="L36" s="730" t="s">
        <v>1265</v>
      </c>
      <c r="M36" s="730"/>
      <c r="N36" s="730"/>
      <c r="O36" s="197"/>
      <c r="P36" s="229"/>
      <c r="R36" s="249"/>
      <c r="S36" s="249"/>
      <c r="T36" s="249"/>
      <c r="U36" s="249"/>
      <c r="V36" s="249"/>
      <c r="W36" s="249"/>
      <c r="X36" s="249"/>
      <c r="Y36" s="249"/>
      <c r="Z36" s="249"/>
    </row>
    <row r="37" spans="1:26" ht="21.75" customHeight="1">
      <c r="A37" s="176"/>
      <c r="B37" s="520"/>
      <c r="C37" s="735" t="s">
        <v>1836</v>
      </c>
      <c r="D37" s="735"/>
      <c r="E37" s="248"/>
      <c r="F37" s="250"/>
      <c r="G37" s="250"/>
      <c r="H37" s="250"/>
      <c r="I37" s="197"/>
      <c r="J37" s="229"/>
      <c r="K37" s="197"/>
      <c r="L37" s="734"/>
      <c r="M37" s="734"/>
      <c r="N37" s="734"/>
      <c r="O37" s="197"/>
      <c r="P37" s="229"/>
    </row>
    <row r="38" spans="1:26" ht="32.25" customHeight="1">
      <c r="A38" s="176"/>
      <c r="B38" s="722"/>
      <c r="C38" s="722"/>
      <c r="D38" s="722"/>
      <c r="E38" s="722"/>
      <c r="F38" s="722"/>
      <c r="G38" s="722"/>
      <c r="H38" s="722"/>
      <c r="I38" s="197"/>
      <c r="J38" s="229"/>
      <c r="K38" s="197"/>
      <c r="L38" s="734"/>
      <c r="M38" s="734"/>
      <c r="N38" s="734"/>
      <c r="O38" s="197"/>
      <c r="P38" s="229"/>
    </row>
    <row r="39" spans="1:26" ht="29.25" customHeight="1">
      <c r="A39" s="176"/>
      <c r="B39" s="592"/>
      <c r="C39" s="592"/>
      <c r="D39" s="592"/>
      <c r="E39" s="592"/>
      <c r="F39" s="592"/>
      <c r="G39" s="592"/>
      <c r="H39" s="592"/>
      <c r="I39" s="197"/>
      <c r="J39" s="229"/>
      <c r="K39" s="197"/>
      <c r="L39" s="734"/>
      <c r="M39" s="734"/>
      <c r="N39" s="734"/>
      <c r="O39" s="197"/>
      <c r="P39" s="229"/>
    </row>
    <row r="40" spans="1:26" ht="42.75" customHeight="1">
      <c r="A40" s="176"/>
      <c r="B40" s="672" t="s">
        <v>1847</v>
      </c>
      <c r="C40" s="672"/>
      <c r="D40" s="672"/>
      <c r="E40" s="672"/>
      <c r="F40" s="672"/>
      <c r="G40" s="672"/>
      <c r="H40" s="672"/>
      <c r="I40" s="197"/>
      <c r="J40" s="229"/>
      <c r="K40" s="197"/>
      <c r="L40" s="734"/>
      <c r="M40" s="734"/>
      <c r="N40" s="734"/>
      <c r="O40" s="197"/>
      <c r="P40" s="229"/>
    </row>
    <row r="41" spans="1:26" ht="19.5" customHeight="1">
      <c r="A41" s="176"/>
      <c r="B41" s="748" t="s">
        <v>1277</v>
      </c>
      <c r="C41" s="749"/>
      <c r="D41" s="749"/>
      <c r="E41" s="744"/>
      <c r="F41" s="745"/>
      <c r="G41" s="250"/>
      <c r="H41" s="250"/>
      <c r="I41" s="197"/>
      <c r="J41" s="229"/>
      <c r="K41" s="197"/>
      <c r="L41" s="734"/>
      <c r="M41" s="734"/>
      <c r="N41" s="734"/>
      <c r="O41" s="197"/>
      <c r="P41" s="229"/>
    </row>
    <row r="42" spans="1:26" ht="33.75" customHeight="1">
      <c r="A42" s="176"/>
      <c r="B42" s="510" t="s">
        <v>1278</v>
      </c>
      <c r="C42" s="232" t="s">
        <v>13</v>
      </c>
      <c r="D42" s="232" t="s">
        <v>121</v>
      </c>
      <c r="E42" s="232" t="s">
        <v>1349</v>
      </c>
      <c r="F42" s="232" t="s">
        <v>1280</v>
      </c>
      <c r="G42" s="232" t="s">
        <v>1425</v>
      </c>
      <c r="H42" s="516" t="s">
        <v>1276</v>
      </c>
      <c r="I42" s="197"/>
      <c r="J42" s="229"/>
      <c r="K42" s="197"/>
      <c r="L42" s="734"/>
      <c r="M42" s="734"/>
      <c r="N42" s="734"/>
      <c r="O42" s="197"/>
      <c r="P42" s="229"/>
    </row>
    <row r="43" spans="1:26" ht="29.25" customHeight="1">
      <c r="A43" s="176"/>
      <c r="B43" s="519"/>
      <c r="C43" s="245"/>
      <c r="D43" s="245"/>
      <c r="E43" s="245"/>
      <c r="F43" s="245"/>
      <c r="G43" s="246"/>
      <c r="H43" s="521">
        <f>SUM(B43:G43)</f>
        <v>0</v>
      </c>
      <c r="I43" s="197"/>
      <c r="J43" s="229"/>
      <c r="K43" s="197"/>
      <c r="L43" s="731"/>
      <c r="M43" s="731"/>
      <c r="N43" s="731"/>
      <c r="O43" s="197"/>
      <c r="P43" s="229"/>
    </row>
    <row r="44" spans="1:26" ht="29.25" customHeight="1">
      <c r="A44" s="176"/>
      <c r="B44" s="251"/>
      <c r="C44" s="251"/>
      <c r="D44" s="251"/>
      <c r="E44" s="251"/>
      <c r="F44" s="251"/>
      <c r="G44" s="251"/>
      <c r="H44" s="251"/>
      <c r="I44" s="197"/>
      <c r="J44" s="229"/>
      <c r="K44" s="197"/>
      <c r="L44" s="730"/>
      <c r="M44" s="730"/>
      <c r="N44" s="730"/>
      <c r="O44" s="197"/>
      <c r="P44" s="229"/>
    </row>
    <row r="45" spans="1:26" ht="20.25" customHeight="1">
      <c r="A45" s="176"/>
      <c r="B45" s="748" t="s">
        <v>1277</v>
      </c>
      <c r="C45" s="749"/>
      <c r="D45" s="749"/>
      <c r="E45" s="746"/>
      <c r="F45" s="747"/>
      <c r="G45" s="239"/>
      <c r="H45" s="80"/>
      <c r="I45" s="197"/>
      <c r="J45" s="229"/>
      <c r="K45" s="197"/>
      <c r="L45" s="730"/>
      <c r="M45" s="730"/>
      <c r="N45" s="730"/>
      <c r="O45" s="197"/>
      <c r="P45" s="229"/>
    </row>
    <row r="46" spans="1:26" ht="34.5" customHeight="1">
      <c r="A46" s="176"/>
      <c r="B46" s="510" t="s">
        <v>1278</v>
      </c>
      <c r="C46" s="232" t="s">
        <v>1279</v>
      </c>
      <c r="D46" s="232" t="s">
        <v>121</v>
      </c>
      <c r="E46" s="232" t="s">
        <v>1349</v>
      </c>
      <c r="F46" s="232" t="s">
        <v>1280</v>
      </c>
      <c r="G46" s="232" t="s">
        <v>1425</v>
      </c>
      <c r="H46" s="516" t="s">
        <v>1276</v>
      </c>
      <c r="I46" s="197"/>
      <c r="J46" s="229"/>
      <c r="K46" s="197"/>
      <c r="L46" s="730"/>
      <c r="M46" s="730"/>
      <c r="N46" s="730"/>
      <c r="O46" s="197"/>
      <c r="P46" s="229"/>
    </row>
    <row r="47" spans="1:26" ht="48.75" customHeight="1">
      <c r="A47" s="176"/>
      <c r="B47" s="519"/>
      <c r="C47" s="245"/>
      <c r="D47" s="245"/>
      <c r="E47" s="245"/>
      <c r="F47" s="245"/>
      <c r="G47" s="246"/>
      <c r="H47" s="518">
        <f>SUM(B47:G47)</f>
        <v>0</v>
      </c>
      <c r="I47" s="197"/>
      <c r="J47" s="229"/>
      <c r="K47" s="197"/>
      <c r="L47" s="252"/>
      <c r="M47" s="252"/>
      <c r="N47" s="252"/>
      <c r="O47" s="197"/>
      <c r="P47" s="229"/>
    </row>
    <row r="48" spans="1:26" ht="18" customHeight="1">
      <c r="A48" s="176"/>
      <c r="B48" s="730"/>
      <c r="C48" s="730"/>
      <c r="D48" s="730"/>
      <c r="E48" s="730"/>
      <c r="F48" s="730"/>
      <c r="G48" s="730"/>
      <c r="H48" s="730"/>
      <c r="I48" s="197"/>
      <c r="J48" s="229"/>
      <c r="K48" s="197"/>
      <c r="L48" s="252"/>
      <c r="M48" s="252"/>
      <c r="N48" s="252"/>
      <c r="O48" s="197"/>
      <c r="P48" s="229"/>
    </row>
    <row r="49" spans="1:16" ht="45.75" customHeight="1">
      <c r="A49" s="176"/>
      <c r="B49" s="672" t="s">
        <v>1848</v>
      </c>
      <c r="C49" s="672"/>
      <c r="D49" s="672"/>
      <c r="E49" s="672"/>
      <c r="F49" s="672"/>
      <c r="G49" s="672"/>
      <c r="H49" s="672"/>
      <c r="I49" s="197"/>
      <c r="J49" s="229"/>
      <c r="K49" s="197"/>
      <c r="L49" s="711"/>
      <c r="M49" s="711"/>
      <c r="N49" s="711"/>
      <c r="O49" s="197"/>
      <c r="P49" s="229"/>
    </row>
    <row r="50" spans="1:16" ht="76.5" customHeight="1">
      <c r="A50" s="176"/>
      <c r="B50" s="722"/>
      <c r="C50" s="722"/>
      <c r="D50" s="722"/>
      <c r="E50" s="722"/>
      <c r="F50" s="722"/>
      <c r="G50" s="722"/>
      <c r="H50" s="722"/>
      <c r="I50" s="197"/>
      <c r="J50" s="229"/>
      <c r="K50" s="197"/>
      <c r="L50" s="711"/>
      <c r="M50" s="711"/>
      <c r="N50" s="711"/>
      <c r="O50" s="197"/>
      <c r="P50" s="229"/>
    </row>
    <row r="51" spans="1:16" ht="24.75" customHeight="1">
      <c r="A51" s="176"/>
      <c r="B51" s="672" t="s">
        <v>1849</v>
      </c>
      <c r="C51" s="672"/>
      <c r="D51" s="672"/>
      <c r="E51" s="672"/>
      <c r="F51" s="672"/>
      <c r="G51" s="672"/>
      <c r="H51" s="672"/>
      <c r="I51" s="197"/>
      <c r="J51" s="229"/>
      <c r="K51" s="197"/>
      <c r="L51" s="711"/>
      <c r="M51" s="711"/>
      <c r="N51" s="711"/>
      <c r="O51" s="197"/>
      <c r="P51" s="229"/>
    </row>
    <row r="52" spans="1:16" ht="28.5" customHeight="1">
      <c r="A52" s="176"/>
      <c r="B52" s="80"/>
      <c r="C52" s="80"/>
      <c r="D52" s="742"/>
      <c r="E52" s="742"/>
      <c r="F52" s="742"/>
      <c r="G52" s="80"/>
      <c r="H52" s="80"/>
      <c r="I52" s="197"/>
      <c r="J52" s="229"/>
      <c r="K52" s="197"/>
      <c r="L52" s="711"/>
      <c r="M52" s="711"/>
      <c r="N52" s="711"/>
      <c r="O52" s="197"/>
      <c r="P52" s="229"/>
    </row>
    <row r="53" spans="1:16" ht="28.5" customHeight="1">
      <c r="A53" s="176"/>
      <c r="B53" s="80"/>
      <c r="C53" s="80"/>
      <c r="D53" s="743"/>
      <c r="E53" s="743"/>
      <c r="F53" s="743"/>
      <c r="G53" s="80"/>
      <c r="H53" s="80"/>
      <c r="I53" s="197"/>
      <c r="J53" s="229"/>
      <c r="K53" s="197"/>
      <c r="L53" s="711"/>
      <c r="M53" s="711"/>
      <c r="N53" s="711"/>
      <c r="O53" s="197"/>
      <c r="P53" s="229"/>
    </row>
    <row r="54" spans="1:16" ht="28.5" customHeight="1">
      <c r="A54" s="176"/>
      <c r="B54" s="222"/>
      <c r="C54" s="515"/>
      <c r="D54" s="743"/>
      <c r="E54" s="743"/>
      <c r="F54" s="743"/>
      <c r="G54" s="515"/>
      <c r="H54" s="515"/>
      <c r="I54" s="197"/>
      <c r="J54" s="229"/>
      <c r="K54" s="197"/>
      <c r="L54" s="711"/>
      <c r="M54" s="711"/>
      <c r="N54" s="711"/>
      <c r="O54" s="197"/>
      <c r="P54" s="229"/>
    </row>
    <row r="55" spans="1:16" ht="36" customHeight="1">
      <c r="A55" s="176"/>
      <c r="B55" s="672" t="s">
        <v>1850</v>
      </c>
      <c r="C55" s="672"/>
      <c r="D55" s="672"/>
      <c r="E55" s="672"/>
      <c r="F55" s="672"/>
      <c r="G55" s="672"/>
      <c r="H55" s="672"/>
      <c r="I55" s="197"/>
      <c r="J55" s="229"/>
      <c r="K55" s="197"/>
      <c r="L55" s="711"/>
      <c r="M55" s="711"/>
      <c r="N55" s="711"/>
      <c r="O55" s="197"/>
      <c r="P55" s="229"/>
    </row>
    <row r="56" spans="1:16" ht="33.75" customHeight="1">
      <c r="A56" s="176"/>
      <c r="B56" s="723"/>
      <c r="C56" s="723"/>
      <c r="D56" s="723"/>
      <c r="E56" s="723"/>
      <c r="F56" s="723"/>
      <c r="G56" s="723"/>
      <c r="H56" s="723"/>
      <c r="I56" s="197"/>
      <c r="J56" s="229"/>
      <c r="K56" s="197"/>
      <c r="L56" s="180"/>
      <c r="M56" s="180"/>
      <c r="N56" s="180"/>
      <c r="O56" s="197"/>
      <c r="P56" s="229"/>
    </row>
    <row r="57" spans="1:16" ht="33.75" customHeight="1">
      <c r="A57" s="176"/>
      <c r="B57" s="672" t="s">
        <v>1851</v>
      </c>
      <c r="C57" s="672"/>
      <c r="D57" s="672"/>
      <c r="E57" s="672"/>
      <c r="F57" s="672"/>
      <c r="G57" s="672"/>
      <c r="H57" s="672"/>
      <c r="I57" s="197"/>
      <c r="J57" s="229"/>
      <c r="K57" s="197"/>
      <c r="L57" s="180"/>
      <c r="M57" s="180"/>
      <c r="N57" s="180"/>
      <c r="O57" s="197"/>
      <c r="P57" s="229"/>
    </row>
    <row r="58" spans="1:16" ht="33.75" customHeight="1">
      <c r="A58" s="176"/>
      <c r="B58" s="253"/>
      <c r="C58" s="728" t="s">
        <v>1852</v>
      </c>
      <c r="D58" s="728"/>
      <c r="E58" s="728"/>
      <c r="F58" s="728"/>
      <c r="G58" s="729"/>
      <c r="H58" s="729"/>
      <c r="I58" s="197"/>
      <c r="J58" s="229"/>
      <c r="K58" s="197"/>
      <c r="L58" s="180"/>
      <c r="M58" s="180"/>
      <c r="N58" s="180"/>
      <c r="O58" s="197"/>
      <c r="P58" s="229"/>
    </row>
    <row r="59" spans="1:16" ht="31.5" customHeight="1">
      <c r="A59" s="176"/>
      <c r="B59" s="237"/>
      <c r="C59" s="725" t="s">
        <v>1853</v>
      </c>
      <c r="D59" s="725"/>
      <c r="E59" s="725"/>
      <c r="F59" s="725"/>
      <c r="G59" s="726"/>
      <c r="H59" s="726"/>
      <c r="I59" s="197"/>
      <c r="J59" s="229"/>
      <c r="K59" s="197"/>
      <c r="L59" s="180"/>
      <c r="M59" s="180"/>
      <c r="N59" s="180"/>
      <c r="O59" s="197"/>
      <c r="P59" s="229"/>
    </row>
    <row r="60" spans="1:16" ht="31.5" customHeight="1">
      <c r="A60" s="176"/>
      <c r="B60" s="237"/>
      <c r="C60" s="725" t="s">
        <v>1854</v>
      </c>
      <c r="D60" s="725"/>
      <c r="E60" s="725"/>
      <c r="F60" s="725"/>
      <c r="G60" s="129"/>
      <c r="H60" s="129"/>
      <c r="I60" s="197"/>
      <c r="J60" s="229"/>
      <c r="K60" s="197"/>
      <c r="L60" s="180"/>
      <c r="M60" s="180"/>
      <c r="N60" s="180"/>
      <c r="O60" s="197"/>
      <c r="P60" s="229"/>
    </row>
    <row r="61" spans="1:16" ht="38.9" customHeight="1">
      <c r="A61" s="176"/>
      <c r="B61" s="240"/>
      <c r="C61" s="724" t="s">
        <v>1855</v>
      </c>
      <c r="D61" s="724"/>
      <c r="E61" s="724"/>
      <c r="F61" s="724"/>
      <c r="G61" s="727"/>
      <c r="H61" s="727"/>
      <c r="I61" s="197"/>
      <c r="J61" s="229"/>
      <c r="K61" s="197"/>
      <c r="L61" s="180"/>
      <c r="M61" s="180"/>
      <c r="N61" s="180"/>
      <c r="O61" s="197"/>
      <c r="P61" s="229"/>
    </row>
    <row r="62" spans="1:16">
      <c r="A62" s="176"/>
      <c r="B62" s="240"/>
      <c r="C62" s="724" t="s">
        <v>1856</v>
      </c>
      <c r="D62" s="724"/>
      <c r="E62" s="724"/>
      <c r="F62" s="724"/>
      <c r="G62" s="129"/>
      <c r="H62" s="129"/>
      <c r="I62" s="197"/>
      <c r="J62" s="229"/>
      <c r="K62" s="197"/>
      <c r="L62" s="180"/>
      <c r="M62" s="180"/>
      <c r="N62" s="180"/>
      <c r="O62" s="197"/>
      <c r="P62" s="229"/>
    </row>
    <row r="63" spans="1:16" ht="36" customHeight="1">
      <c r="A63" s="176"/>
      <c r="B63" s="721" t="s">
        <v>1857</v>
      </c>
      <c r="C63" s="721"/>
      <c r="D63" s="721"/>
      <c r="E63" s="721"/>
      <c r="F63" s="721"/>
      <c r="G63" s="721"/>
      <c r="H63" s="721"/>
      <c r="I63" s="197"/>
      <c r="J63" s="229"/>
      <c r="K63" s="197"/>
      <c r="L63" s="180"/>
      <c r="M63" s="180"/>
      <c r="N63" s="180"/>
      <c r="O63" s="197"/>
      <c r="P63" s="229"/>
    </row>
    <row r="64" spans="1:16">
      <c r="A64" s="176"/>
      <c r="B64" s="722"/>
      <c r="C64" s="722"/>
      <c r="D64" s="722"/>
      <c r="E64" s="722"/>
      <c r="F64" s="722"/>
      <c r="G64" s="722"/>
      <c r="H64" s="722"/>
      <c r="I64" s="197"/>
      <c r="J64" s="229"/>
      <c r="K64" s="197"/>
      <c r="L64" s="180"/>
      <c r="M64" s="180"/>
      <c r="N64" s="180"/>
      <c r="O64" s="197"/>
      <c r="P64" s="229"/>
    </row>
    <row r="65" spans="1:26">
      <c r="A65" s="176"/>
      <c r="B65" s="722"/>
      <c r="C65" s="722"/>
      <c r="D65" s="722"/>
      <c r="E65" s="722"/>
      <c r="F65" s="722"/>
      <c r="G65" s="722"/>
      <c r="H65" s="722"/>
      <c r="I65" s="197"/>
      <c r="J65" s="229"/>
      <c r="K65" s="197"/>
      <c r="L65" s="180"/>
      <c r="M65" s="180"/>
      <c r="N65" s="180"/>
      <c r="O65" s="197"/>
      <c r="P65" s="229"/>
      <c r="R65" s="249"/>
      <c r="S65" s="249"/>
      <c r="T65" s="249"/>
      <c r="U65" s="249"/>
      <c r="V65" s="249"/>
      <c r="W65" s="249"/>
      <c r="X65" s="249"/>
      <c r="Y65" s="249"/>
      <c r="Z65" s="249"/>
    </row>
    <row r="66" spans="1:26">
      <c r="A66" s="176"/>
      <c r="B66" s="722"/>
      <c r="C66" s="722"/>
      <c r="D66" s="722"/>
      <c r="E66" s="722"/>
      <c r="F66" s="722"/>
      <c r="G66" s="722"/>
      <c r="H66" s="722"/>
      <c r="I66" s="197"/>
      <c r="J66" s="229"/>
      <c r="K66" s="254"/>
      <c r="L66" s="180"/>
      <c r="M66" s="180"/>
      <c r="N66" s="180"/>
      <c r="O66" s="254"/>
      <c r="P66" s="229"/>
    </row>
    <row r="67" spans="1:26">
      <c r="A67" s="176"/>
      <c r="B67" s="722"/>
      <c r="C67" s="722"/>
      <c r="D67" s="722"/>
      <c r="E67" s="722"/>
      <c r="F67" s="722"/>
      <c r="G67" s="722"/>
      <c r="H67" s="722"/>
      <c r="I67" s="197"/>
      <c r="J67" s="229"/>
      <c r="K67" s="254"/>
      <c r="L67" s="180"/>
      <c r="M67" s="180"/>
      <c r="N67" s="180"/>
      <c r="O67" s="254"/>
      <c r="P67" s="229"/>
    </row>
    <row r="68" spans="1:26">
      <c r="A68" s="176"/>
      <c r="B68" s="722"/>
      <c r="C68" s="722"/>
      <c r="D68" s="722"/>
      <c r="E68" s="722"/>
      <c r="F68" s="722"/>
      <c r="G68" s="722"/>
      <c r="H68" s="722"/>
      <c r="I68" s="197"/>
      <c r="J68" s="229"/>
      <c r="K68" s="254"/>
      <c r="L68" s="180"/>
      <c r="M68" s="180"/>
      <c r="N68" s="180"/>
      <c r="O68" s="254"/>
      <c r="P68" s="229"/>
    </row>
    <row r="69" spans="1:26">
      <c r="A69" s="176"/>
      <c r="B69" s="722"/>
      <c r="C69" s="722"/>
      <c r="D69" s="722"/>
      <c r="E69" s="722"/>
      <c r="F69" s="722"/>
      <c r="G69" s="722"/>
      <c r="H69" s="722"/>
      <c r="I69" s="197"/>
      <c r="J69" s="229"/>
      <c r="K69" s="254"/>
      <c r="L69" s="180"/>
      <c r="M69" s="180"/>
      <c r="N69" s="180"/>
      <c r="O69" s="254"/>
      <c r="P69" s="229"/>
    </row>
    <row r="70" spans="1:26">
      <c r="A70" s="176"/>
      <c r="B70" s="180"/>
      <c r="C70" s="180"/>
      <c r="D70" s="180"/>
      <c r="E70" s="180"/>
      <c r="F70" s="180"/>
      <c r="G70" s="180"/>
      <c r="H70" s="180"/>
      <c r="I70" s="197"/>
      <c r="J70" s="229"/>
      <c r="K70" s="254"/>
      <c r="L70" s="180"/>
      <c r="M70" s="180"/>
      <c r="N70" s="180"/>
      <c r="O70" s="254"/>
      <c r="P70" s="229"/>
    </row>
    <row r="71" spans="1:26">
      <c r="I71" s="256"/>
    </row>
  </sheetData>
  <sheetProtection algorithmName="SHA-512" hashValue="HD08g3Ot/z0V9Qsb5Arv4ziptR3Bbgs5GLNPYTp0dd4nuq4h0Y2HuDJpgJXRE+1iJdAbOYXD6FRtQQzpHQasQw==" saltValue="zG139JAQa2QC5geSCrKoSQ==" spinCount="100000" sheet="1" formatRows="0" selectLockedCells="1"/>
  <mergeCells count="83">
    <mergeCell ref="C21:H21"/>
    <mergeCell ref="C22:H22"/>
    <mergeCell ref="B25:H25"/>
    <mergeCell ref="L26:M26"/>
    <mergeCell ref="L1:M1"/>
    <mergeCell ref="C18:H18"/>
    <mergeCell ref="L18:M18"/>
    <mergeCell ref="B14:H14"/>
    <mergeCell ref="C19:H19"/>
    <mergeCell ref="L25:N25"/>
    <mergeCell ref="L13:M14"/>
    <mergeCell ref="C20:H20"/>
    <mergeCell ref="B8:G8"/>
    <mergeCell ref="C16:H16"/>
    <mergeCell ref="C17:H17"/>
    <mergeCell ref="L4:M4"/>
    <mergeCell ref="N1:O1"/>
    <mergeCell ref="L2:M2"/>
    <mergeCell ref="N2:O2"/>
    <mergeCell ref="B3:H3"/>
    <mergeCell ref="L3:M3"/>
    <mergeCell ref="B1:H1"/>
    <mergeCell ref="B2:H2"/>
    <mergeCell ref="L5:M5"/>
    <mergeCell ref="L7:M7"/>
    <mergeCell ref="L8:M8"/>
    <mergeCell ref="L12:M12"/>
    <mergeCell ref="C4:D4"/>
    <mergeCell ref="E4:F4"/>
    <mergeCell ref="C9:D9"/>
    <mergeCell ref="E9:F9"/>
    <mergeCell ref="L9:N10"/>
    <mergeCell ref="G9:G10"/>
    <mergeCell ref="G4:G5"/>
    <mergeCell ref="L6:M6"/>
    <mergeCell ref="B51:H51"/>
    <mergeCell ref="B55:H55"/>
    <mergeCell ref="B45:D45"/>
    <mergeCell ref="B31:D31"/>
    <mergeCell ref="E31:F31"/>
    <mergeCell ref="F36:H36"/>
    <mergeCell ref="B39:H39"/>
    <mergeCell ref="B34:H34"/>
    <mergeCell ref="C37:D37"/>
    <mergeCell ref="B41:D41"/>
    <mergeCell ref="L49:N55"/>
    <mergeCell ref="L29:M29"/>
    <mergeCell ref="B40:H40"/>
    <mergeCell ref="B38:H38"/>
    <mergeCell ref="D23:H23"/>
    <mergeCell ref="B26:H26"/>
    <mergeCell ref="B49:H49"/>
    <mergeCell ref="B50:H50"/>
    <mergeCell ref="B27:D27"/>
    <mergeCell ref="E27:F27"/>
    <mergeCell ref="D52:F52"/>
    <mergeCell ref="D53:F53"/>
    <mergeCell ref="D54:F54"/>
    <mergeCell ref="E41:F41"/>
    <mergeCell ref="B48:H48"/>
    <mergeCell ref="E45:F45"/>
    <mergeCell ref="L44:N46"/>
    <mergeCell ref="L43:N43"/>
    <mergeCell ref="L27:M27"/>
    <mergeCell ref="L28:M28"/>
    <mergeCell ref="L32:M32"/>
    <mergeCell ref="L30:M30"/>
    <mergeCell ref="L31:M31"/>
    <mergeCell ref="L37:N42"/>
    <mergeCell ref="L36:N36"/>
    <mergeCell ref="L35:N35"/>
    <mergeCell ref="B64:H69"/>
    <mergeCell ref="B56:H56"/>
    <mergeCell ref="C62:F62"/>
    <mergeCell ref="C59:F59"/>
    <mergeCell ref="G59:H59"/>
    <mergeCell ref="C61:F61"/>
    <mergeCell ref="G61:H61"/>
    <mergeCell ref="B63:H63"/>
    <mergeCell ref="C60:F60"/>
    <mergeCell ref="C58:F58"/>
    <mergeCell ref="G58:H58"/>
    <mergeCell ref="B57:H57"/>
  </mergeCells>
  <dataValidations count="4">
    <dataValidation type="list" allowBlank="1" showInputMessage="1" showErrorMessage="1" prompt="Choisir" sqref="D52:D54" xr:uid="{A553E1CD-E9B5-48EE-B297-7620DCC770BF}">
      <formula1>Clientèlesvisées</formula1>
    </dataValidation>
    <dataValidation type="list" allowBlank="1" showInputMessage="1" showErrorMessage="1" prompt="Choisir" sqref="N14:N19 N3 N5 N26:N31 N7" xr:uid="{28BBA720-4683-48A2-ABA9-2FAC1AAE9712}">
      <formula1>OuiNon</formula1>
    </dataValidation>
    <dataValidation type="list" allowBlank="1" showInputMessage="1" showErrorMessage="1" prompt="Choisir" sqref="N32" xr:uid="{56A6EBBE-1708-46C7-9B36-0DA0E1DCC9E2}">
      <formula1>ClientèleHQ</formula1>
    </dataValidation>
    <dataValidation type="list" allowBlank="1" showInputMessage="1" showErrorMessage="1" prompt="Choisir" sqref="N34" xr:uid="{EDE6A454-7425-4CA7-A0C8-533060FF4B1C}">
      <formula1>TauxhorsQcRégion</formula1>
    </dataValidation>
  </dataValidations>
  <pageMargins left="0.7" right="0.7" top="0.75" bottom="0.75" header="0.3" footer="0.3"/>
  <pageSetup paperSize="5"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ltText="">
                <anchor moveWithCells="1">
                  <from>
                    <xdr:col>1</xdr:col>
                    <xdr:colOff>565150</xdr:colOff>
                    <xdr:row>34</xdr:row>
                    <xdr:rowOff>69850</xdr:rowOff>
                  </from>
                  <to>
                    <xdr:col>1</xdr:col>
                    <xdr:colOff>755650</xdr:colOff>
                    <xdr:row>34</xdr:row>
                    <xdr:rowOff>336550</xdr:rowOff>
                  </to>
                </anchor>
              </controlPr>
            </control>
          </mc:Choice>
        </mc:AlternateContent>
        <mc:AlternateContent xmlns:mc="http://schemas.openxmlformats.org/markup-compatibility/2006">
          <mc:Choice Requires="x14">
            <control shapeId="20482" r:id="rId5" name="Check Box 2">
              <controlPr locked="0" defaultSize="0" autoFill="0" autoLine="0" autoPict="0" altText="">
                <anchor moveWithCells="1">
                  <from>
                    <xdr:col>3</xdr:col>
                    <xdr:colOff>603250</xdr:colOff>
                    <xdr:row>34</xdr:row>
                    <xdr:rowOff>69850</xdr:rowOff>
                  </from>
                  <to>
                    <xdr:col>3</xdr:col>
                    <xdr:colOff>774700</xdr:colOff>
                    <xdr:row>34</xdr:row>
                    <xdr:rowOff>336550</xdr:rowOff>
                  </to>
                </anchor>
              </controlPr>
            </control>
          </mc:Choice>
        </mc:AlternateContent>
        <mc:AlternateContent xmlns:mc="http://schemas.openxmlformats.org/markup-compatibility/2006">
          <mc:Choice Requires="x14">
            <control shapeId="20483" r:id="rId6" name="Check Box 3">
              <controlPr locked="0" defaultSize="0" autoFill="0" autoLine="0" autoPict="0" altText="">
                <anchor moveWithCells="1">
                  <from>
                    <xdr:col>1</xdr:col>
                    <xdr:colOff>565150</xdr:colOff>
                    <xdr:row>35</xdr:row>
                    <xdr:rowOff>69850</xdr:rowOff>
                  </from>
                  <to>
                    <xdr:col>1</xdr:col>
                    <xdr:colOff>755650</xdr:colOff>
                    <xdr:row>35</xdr:row>
                    <xdr:rowOff>317500</xdr:rowOff>
                  </to>
                </anchor>
              </controlPr>
            </control>
          </mc:Choice>
        </mc:AlternateContent>
        <mc:AlternateContent xmlns:mc="http://schemas.openxmlformats.org/markup-compatibility/2006">
          <mc:Choice Requires="x14">
            <control shapeId="20484" r:id="rId7" name="Check Box 4">
              <controlPr locked="0" defaultSize="0" autoFill="0" autoLine="0" autoPict="0" altText="">
                <anchor moveWithCells="1">
                  <from>
                    <xdr:col>3</xdr:col>
                    <xdr:colOff>603250</xdr:colOff>
                    <xdr:row>35</xdr:row>
                    <xdr:rowOff>69850</xdr:rowOff>
                  </from>
                  <to>
                    <xdr:col>3</xdr:col>
                    <xdr:colOff>774700</xdr:colOff>
                    <xdr:row>35</xdr:row>
                    <xdr:rowOff>317500</xdr:rowOff>
                  </to>
                </anchor>
              </controlPr>
            </control>
          </mc:Choice>
        </mc:AlternateContent>
        <mc:AlternateContent xmlns:mc="http://schemas.openxmlformats.org/markup-compatibility/2006">
          <mc:Choice Requires="x14">
            <control shapeId="20491" r:id="rId8" name="Check Box 11">
              <controlPr locked="0" defaultSize="0" autoFill="0" autoLine="0" autoPict="0" altText="">
                <anchor moveWithCells="1">
                  <from>
                    <xdr:col>1</xdr:col>
                    <xdr:colOff>565150</xdr:colOff>
                    <xdr:row>35</xdr:row>
                    <xdr:rowOff>412750</xdr:rowOff>
                  </from>
                  <to>
                    <xdr:col>1</xdr:col>
                    <xdr:colOff>755650</xdr:colOff>
                    <xdr:row>36</xdr:row>
                    <xdr:rowOff>241300</xdr:rowOff>
                  </to>
                </anchor>
              </controlPr>
            </control>
          </mc:Choice>
        </mc:AlternateContent>
        <mc:AlternateContent xmlns:mc="http://schemas.openxmlformats.org/markup-compatibility/2006">
          <mc:Choice Requires="x14">
            <control shapeId="20503" r:id="rId9" name="Check Box 23">
              <controlPr locked="0" defaultSize="0" autoFill="0" autoLine="0" autoPict="0" altText="">
                <anchor moveWithCells="1">
                  <from>
                    <xdr:col>1</xdr:col>
                    <xdr:colOff>546100</xdr:colOff>
                    <xdr:row>15</xdr:row>
                    <xdr:rowOff>76200</xdr:rowOff>
                  </from>
                  <to>
                    <xdr:col>1</xdr:col>
                    <xdr:colOff>736600</xdr:colOff>
                    <xdr:row>15</xdr:row>
                    <xdr:rowOff>336550</xdr:rowOff>
                  </to>
                </anchor>
              </controlPr>
            </control>
          </mc:Choice>
        </mc:AlternateContent>
        <mc:AlternateContent xmlns:mc="http://schemas.openxmlformats.org/markup-compatibility/2006">
          <mc:Choice Requires="x14">
            <control shapeId="20504" r:id="rId10" name="Check Box 24">
              <controlPr locked="0" defaultSize="0" autoFill="0" autoLine="0" autoPict="0" altText="">
                <anchor moveWithCells="1">
                  <from>
                    <xdr:col>1</xdr:col>
                    <xdr:colOff>533400</xdr:colOff>
                    <xdr:row>16</xdr:row>
                    <xdr:rowOff>107950</xdr:rowOff>
                  </from>
                  <to>
                    <xdr:col>1</xdr:col>
                    <xdr:colOff>736600</xdr:colOff>
                    <xdr:row>16</xdr:row>
                    <xdr:rowOff>355600</xdr:rowOff>
                  </to>
                </anchor>
              </controlPr>
            </control>
          </mc:Choice>
        </mc:AlternateContent>
        <mc:AlternateContent xmlns:mc="http://schemas.openxmlformats.org/markup-compatibility/2006">
          <mc:Choice Requires="x14">
            <control shapeId="20505" r:id="rId11" name="Check Box 25">
              <controlPr locked="0" defaultSize="0" autoFill="0" autoLine="0" autoPict="0" altText="">
                <anchor moveWithCells="1">
                  <from>
                    <xdr:col>1</xdr:col>
                    <xdr:colOff>533400</xdr:colOff>
                    <xdr:row>17</xdr:row>
                    <xdr:rowOff>107950</xdr:rowOff>
                  </from>
                  <to>
                    <xdr:col>1</xdr:col>
                    <xdr:colOff>723900</xdr:colOff>
                    <xdr:row>17</xdr:row>
                    <xdr:rowOff>374650</xdr:rowOff>
                  </to>
                </anchor>
              </controlPr>
            </control>
          </mc:Choice>
        </mc:AlternateContent>
        <mc:AlternateContent xmlns:mc="http://schemas.openxmlformats.org/markup-compatibility/2006">
          <mc:Choice Requires="x14">
            <control shapeId="20506" r:id="rId12" name="Check Box 26">
              <controlPr locked="0" defaultSize="0" autoFill="0" autoLine="0" autoPict="0" altText="">
                <anchor moveWithCells="1">
                  <from>
                    <xdr:col>1</xdr:col>
                    <xdr:colOff>533400</xdr:colOff>
                    <xdr:row>18</xdr:row>
                    <xdr:rowOff>69850</xdr:rowOff>
                  </from>
                  <to>
                    <xdr:col>1</xdr:col>
                    <xdr:colOff>736600</xdr:colOff>
                    <xdr:row>18</xdr:row>
                    <xdr:rowOff>342900</xdr:rowOff>
                  </to>
                </anchor>
              </controlPr>
            </control>
          </mc:Choice>
        </mc:AlternateContent>
        <mc:AlternateContent xmlns:mc="http://schemas.openxmlformats.org/markup-compatibility/2006">
          <mc:Choice Requires="x14">
            <control shapeId="20507" r:id="rId13" name="Check Box 27">
              <controlPr locked="0" defaultSize="0" autoFill="0" autoLine="0" autoPict="0" altText="">
                <anchor moveWithCells="1">
                  <from>
                    <xdr:col>1</xdr:col>
                    <xdr:colOff>533400</xdr:colOff>
                    <xdr:row>19</xdr:row>
                    <xdr:rowOff>76200</xdr:rowOff>
                  </from>
                  <to>
                    <xdr:col>1</xdr:col>
                    <xdr:colOff>736600</xdr:colOff>
                    <xdr:row>19</xdr:row>
                    <xdr:rowOff>342900</xdr:rowOff>
                  </to>
                </anchor>
              </controlPr>
            </control>
          </mc:Choice>
        </mc:AlternateContent>
        <mc:AlternateContent xmlns:mc="http://schemas.openxmlformats.org/markup-compatibility/2006">
          <mc:Choice Requires="x14">
            <control shapeId="20508" r:id="rId14" name="Check Box 28">
              <controlPr locked="0" defaultSize="0" autoFill="0" autoLine="0" autoPict="0" altText="">
                <anchor moveWithCells="1">
                  <from>
                    <xdr:col>1</xdr:col>
                    <xdr:colOff>533400</xdr:colOff>
                    <xdr:row>20</xdr:row>
                    <xdr:rowOff>88900</xdr:rowOff>
                  </from>
                  <to>
                    <xdr:col>1</xdr:col>
                    <xdr:colOff>723900</xdr:colOff>
                    <xdr:row>20</xdr:row>
                    <xdr:rowOff>342900</xdr:rowOff>
                  </to>
                </anchor>
              </controlPr>
            </control>
          </mc:Choice>
        </mc:AlternateContent>
        <mc:AlternateContent xmlns:mc="http://schemas.openxmlformats.org/markup-compatibility/2006">
          <mc:Choice Requires="x14">
            <control shapeId="20509" r:id="rId15" name="Check Box 29">
              <controlPr locked="0" defaultSize="0" autoFill="0" autoLine="0" autoPict="0" altText="">
                <anchor moveWithCells="1">
                  <from>
                    <xdr:col>1</xdr:col>
                    <xdr:colOff>533400</xdr:colOff>
                    <xdr:row>21</xdr:row>
                    <xdr:rowOff>114300</xdr:rowOff>
                  </from>
                  <to>
                    <xdr:col>1</xdr:col>
                    <xdr:colOff>736600</xdr:colOff>
                    <xdr:row>21</xdr:row>
                    <xdr:rowOff>374650</xdr:rowOff>
                  </to>
                </anchor>
              </controlPr>
            </control>
          </mc:Choice>
        </mc:AlternateContent>
        <mc:AlternateContent xmlns:mc="http://schemas.openxmlformats.org/markup-compatibility/2006">
          <mc:Choice Requires="x14">
            <control shapeId="20510" r:id="rId16" name="Check Box 30">
              <controlPr locked="0" defaultSize="0" autoFill="0" autoLine="0" autoPict="0" altText="">
                <anchor moveWithCells="1">
                  <from>
                    <xdr:col>1</xdr:col>
                    <xdr:colOff>527050</xdr:colOff>
                    <xdr:row>22</xdr:row>
                    <xdr:rowOff>88900</xdr:rowOff>
                  </from>
                  <to>
                    <xdr:col>1</xdr:col>
                    <xdr:colOff>723900</xdr:colOff>
                    <xdr:row>22</xdr:row>
                    <xdr:rowOff>342900</xdr:rowOff>
                  </to>
                </anchor>
              </controlPr>
            </control>
          </mc:Choice>
        </mc:AlternateContent>
        <mc:AlternateContent xmlns:mc="http://schemas.openxmlformats.org/markup-compatibility/2006">
          <mc:Choice Requires="x14">
            <control shapeId="20515" r:id="rId17" name="Check Box 35">
              <controlPr locked="0" defaultSize="0" autoFill="0" autoLine="0" autoPict="0" altText="">
                <anchor moveWithCells="1">
                  <from>
                    <xdr:col>1</xdr:col>
                    <xdr:colOff>565150</xdr:colOff>
                    <xdr:row>57</xdr:row>
                    <xdr:rowOff>12700</xdr:rowOff>
                  </from>
                  <to>
                    <xdr:col>1</xdr:col>
                    <xdr:colOff>762000</xdr:colOff>
                    <xdr:row>57</xdr:row>
                    <xdr:rowOff>266700</xdr:rowOff>
                  </to>
                </anchor>
              </controlPr>
            </control>
          </mc:Choice>
        </mc:AlternateContent>
        <mc:AlternateContent xmlns:mc="http://schemas.openxmlformats.org/markup-compatibility/2006">
          <mc:Choice Requires="x14">
            <control shapeId="20516" r:id="rId18" name="Check Box 36">
              <controlPr locked="0" defaultSize="0" autoFill="0" autoLine="0" autoPict="0" altText="">
                <anchor moveWithCells="1">
                  <from>
                    <xdr:col>1</xdr:col>
                    <xdr:colOff>565150</xdr:colOff>
                    <xdr:row>58</xdr:row>
                    <xdr:rowOff>50800</xdr:rowOff>
                  </from>
                  <to>
                    <xdr:col>1</xdr:col>
                    <xdr:colOff>755650</xdr:colOff>
                    <xdr:row>58</xdr:row>
                    <xdr:rowOff>298450</xdr:rowOff>
                  </to>
                </anchor>
              </controlPr>
            </control>
          </mc:Choice>
        </mc:AlternateContent>
        <mc:AlternateContent xmlns:mc="http://schemas.openxmlformats.org/markup-compatibility/2006">
          <mc:Choice Requires="x14">
            <control shapeId="20517" r:id="rId19" name="Check Box 37">
              <controlPr locked="0" defaultSize="0" autoFill="0" autoLine="0" autoPict="0" altText="">
                <anchor moveWithCells="1">
                  <from>
                    <xdr:col>1</xdr:col>
                    <xdr:colOff>546100</xdr:colOff>
                    <xdr:row>60</xdr:row>
                    <xdr:rowOff>95250</xdr:rowOff>
                  </from>
                  <to>
                    <xdr:col>1</xdr:col>
                    <xdr:colOff>736600</xdr:colOff>
                    <xdr:row>60</xdr:row>
                    <xdr:rowOff>342900</xdr:rowOff>
                  </to>
                </anchor>
              </controlPr>
            </control>
          </mc:Choice>
        </mc:AlternateContent>
        <mc:AlternateContent xmlns:mc="http://schemas.openxmlformats.org/markup-compatibility/2006">
          <mc:Choice Requires="x14">
            <control shapeId="20530" r:id="rId20" name="Check Box 50">
              <controlPr locked="0" defaultSize="0" autoFill="0" autoLine="0" autoPict="0" altText="">
                <anchor moveWithCells="1">
                  <from>
                    <xdr:col>1</xdr:col>
                    <xdr:colOff>546100</xdr:colOff>
                    <xdr:row>60</xdr:row>
                    <xdr:rowOff>488950</xdr:rowOff>
                  </from>
                  <to>
                    <xdr:col>1</xdr:col>
                    <xdr:colOff>736600</xdr:colOff>
                    <xdr:row>61</xdr:row>
                    <xdr:rowOff>260350</xdr:rowOff>
                  </to>
                </anchor>
              </controlPr>
            </control>
          </mc:Choice>
        </mc:AlternateContent>
        <mc:AlternateContent xmlns:mc="http://schemas.openxmlformats.org/markup-compatibility/2006">
          <mc:Choice Requires="x14">
            <control shapeId="20546" r:id="rId21" name="Check Box 66">
              <controlPr locked="0" defaultSize="0" autoFill="0" autoLine="0" autoPict="0" altText="">
                <anchor moveWithCells="1">
                  <from>
                    <xdr:col>1</xdr:col>
                    <xdr:colOff>558800</xdr:colOff>
                    <xdr:row>59</xdr:row>
                    <xdr:rowOff>25400</xdr:rowOff>
                  </from>
                  <to>
                    <xdr:col>1</xdr:col>
                    <xdr:colOff>749300</xdr:colOff>
                    <xdr:row>59</xdr:row>
                    <xdr:rowOff>273050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8"/>
  <sheetViews>
    <sheetView showGridLines="0" zoomScaleNormal="100" workbookViewId="0">
      <selection activeCell="B11" sqref="B11:C11"/>
    </sheetView>
  </sheetViews>
  <sheetFormatPr baseColWidth="10" defaultColWidth="10.81640625" defaultRowHeight="23.5" outlineLevelCol="1"/>
  <cols>
    <col min="1" max="1" width="1.1796875" style="182" customWidth="1"/>
    <col min="2" max="2" width="16.54296875" style="182" customWidth="1"/>
    <col min="3" max="3" width="68.453125" style="182" customWidth="1"/>
    <col min="4" max="4" width="1.453125" style="255" customWidth="1"/>
    <col min="5" max="5" width="1.1796875" style="255" customWidth="1"/>
    <col min="6" max="6" width="1.453125" style="182" hidden="1" customWidth="1" outlineLevel="1"/>
    <col min="7" max="7" width="69.453125" style="182" hidden="1" customWidth="1" outlineLevel="1"/>
    <col min="8" max="8" width="18.453125" style="182" hidden="1" customWidth="1" outlineLevel="1"/>
    <col min="9" max="9" width="1.453125" style="182" hidden="1" customWidth="1" outlineLevel="1"/>
    <col min="10" max="10" width="1.1796875" style="182" hidden="1" customWidth="1" outlineLevel="1"/>
    <col min="11" max="11" width="11.453125" style="182" hidden="1" customWidth="1" outlineLevel="1"/>
    <col min="12" max="12" width="10.81640625" style="182" collapsed="1"/>
    <col min="13" max="16384" width="10.81640625" style="182"/>
  </cols>
  <sheetData>
    <row r="1" spans="1:10" s="258" customFormat="1" ht="48.75" customHeight="1" thickBot="1">
      <c r="A1" s="257"/>
      <c r="B1" s="558" t="s">
        <v>1705</v>
      </c>
      <c r="C1" s="558"/>
      <c r="D1" s="133"/>
      <c r="E1" s="134"/>
      <c r="F1" s="276"/>
      <c r="G1" s="757" t="s">
        <v>1733</v>
      </c>
      <c r="H1" s="757"/>
      <c r="I1" s="259"/>
      <c r="J1" s="257"/>
    </row>
    <row r="2" spans="1:10" s="258" customFormat="1" ht="32.25" customHeight="1" thickTop="1" thickBot="1">
      <c r="A2" s="257"/>
      <c r="B2" s="561" t="s">
        <v>1263</v>
      </c>
      <c r="C2" s="561"/>
      <c r="D2" s="133"/>
      <c r="E2" s="134"/>
      <c r="F2" s="276"/>
      <c r="G2" s="594" t="s">
        <v>1858</v>
      </c>
      <c r="H2" s="594"/>
      <c r="I2" s="5"/>
      <c r="J2" s="277"/>
    </row>
    <row r="3" spans="1:10" ht="42.75" customHeight="1" thickTop="1">
      <c r="A3" s="176"/>
      <c r="B3" s="672" t="s">
        <v>1859</v>
      </c>
      <c r="C3" s="672"/>
      <c r="D3" s="197"/>
      <c r="E3" s="229"/>
      <c r="F3" s="180"/>
      <c r="G3" s="261" t="s">
        <v>1860</v>
      </c>
      <c r="H3" s="262"/>
      <c r="I3" s="239"/>
      <c r="J3" s="176"/>
    </row>
    <row r="4" spans="1:10" ht="28.5" customHeight="1">
      <c r="A4" s="176"/>
      <c r="B4" s="263" t="s">
        <v>1861</v>
      </c>
      <c r="C4" s="264"/>
      <c r="D4" s="197"/>
      <c r="E4" s="229"/>
      <c r="F4" s="180"/>
      <c r="G4" s="265" t="s">
        <v>1568</v>
      </c>
      <c r="H4" s="425"/>
      <c r="I4" s="239"/>
      <c r="J4" s="176"/>
    </row>
    <row r="5" spans="1:10" ht="27.75" customHeight="1">
      <c r="A5" s="176"/>
      <c r="B5" s="263"/>
      <c r="C5" s="466"/>
      <c r="D5" s="197"/>
      <c r="E5" s="229"/>
      <c r="F5" s="180"/>
      <c r="G5" s="266" t="s">
        <v>1569</v>
      </c>
      <c r="H5" s="426"/>
      <c r="I5" s="239"/>
      <c r="J5" s="176"/>
    </row>
    <row r="6" spans="1:10" ht="21" customHeight="1">
      <c r="A6" s="176"/>
      <c r="B6" s="263" t="s">
        <v>1862</v>
      </c>
      <c r="C6" s="267"/>
      <c r="D6" s="197"/>
      <c r="E6" s="229"/>
      <c r="F6" s="180"/>
      <c r="G6" s="222"/>
      <c r="H6" s="129"/>
      <c r="I6" s="129"/>
      <c r="J6" s="176"/>
    </row>
    <row r="7" spans="1:10" ht="27" customHeight="1">
      <c r="A7" s="176"/>
      <c r="B7" s="180"/>
      <c r="C7" s="466"/>
      <c r="D7" s="197"/>
      <c r="E7" s="229"/>
      <c r="F7" s="180"/>
      <c r="G7" s="222"/>
      <c r="H7" s="129"/>
      <c r="I7" s="129"/>
      <c r="J7" s="176"/>
    </row>
    <row r="8" spans="1:10" ht="28.5" customHeight="1" thickBot="1">
      <c r="A8" s="176"/>
      <c r="B8" s="735"/>
      <c r="C8" s="735"/>
      <c r="D8" s="197"/>
      <c r="E8" s="229"/>
      <c r="F8" s="180"/>
      <c r="G8" s="767"/>
      <c r="H8" s="712"/>
      <c r="I8" s="208"/>
      <c r="J8" s="176"/>
    </row>
    <row r="9" spans="1:10" ht="31.5" customHeight="1" thickTop="1">
      <c r="A9" s="176"/>
      <c r="B9" s="730" t="s">
        <v>1863</v>
      </c>
      <c r="C9" s="730"/>
      <c r="D9" s="197"/>
      <c r="E9" s="229"/>
      <c r="F9" s="180"/>
      <c r="G9" s="268" t="s">
        <v>1864</v>
      </c>
      <c r="H9" s="425"/>
      <c r="I9" s="239"/>
      <c r="J9" s="176"/>
    </row>
    <row r="10" spans="1:10" ht="29">
      <c r="A10" s="176"/>
      <c r="B10" s="509" t="s">
        <v>1264</v>
      </c>
      <c r="C10" s="129"/>
      <c r="D10" s="197"/>
      <c r="E10" s="229"/>
      <c r="F10" s="180"/>
      <c r="G10" s="269" t="s">
        <v>1570</v>
      </c>
      <c r="H10" s="426"/>
      <c r="I10" s="239"/>
      <c r="J10" s="176"/>
    </row>
    <row r="11" spans="1:10" ht="113.25" customHeight="1">
      <c r="A11" s="176"/>
      <c r="B11" s="722"/>
      <c r="C11" s="722"/>
      <c r="D11" s="197"/>
      <c r="E11" s="229"/>
      <c r="F11" s="180"/>
      <c r="G11" s="207" t="s">
        <v>1571</v>
      </c>
      <c r="H11" s="129"/>
      <c r="I11" s="129"/>
      <c r="J11" s="176"/>
    </row>
    <row r="12" spans="1:10" ht="24" customHeight="1">
      <c r="A12" s="176"/>
      <c r="B12" s="721" t="s">
        <v>1266</v>
      </c>
      <c r="C12" s="721"/>
      <c r="D12" s="197"/>
      <c r="E12" s="229"/>
      <c r="F12" s="180"/>
      <c r="G12" s="722"/>
      <c r="H12" s="722"/>
      <c r="I12" s="160"/>
      <c r="J12" s="176"/>
    </row>
    <row r="13" spans="1:10" ht="135" customHeight="1">
      <c r="A13" s="176"/>
      <c r="B13" s="722"/>
      <c r="C13" s="722"/>
      <c r="D13" s="197"/>
      <c r="E13" s="229"/>
      <c r="F13" s="180"/>
      <c r="G13" s="722"/>
      <c r="H13" s="722"/>
      <c r="I13" s="160"/>
      <c r="J13" s="176"/>
    </row>
    <row r="14" spans="1:10" ht="19.5" customHeight="1">
      <c r="A14" s="176"/>
      <c r="B14" s="592"/>
      <c r="C14" s="592"/>
      <c r="D14" s="197"/>
      <c r="E14" s="229"/>
      <c r="F14" s="180"/>
      <c r="G14" s="80"/>
      <c r="H14" s="239"/>
      <c r="I14" s="239"/>
      <c r="J14" s="176"/>
    </row>
    <row r="15" spans="1:10" s="258" customFormat="1" ht="25.5" customHeight="1" thickBot="1">
      <c r="A15" s="257"/>
      <c r="B15" s="561" t="s">
        <v>1267</v>
      </c>
      <c r="C15" s="561"/>
      <c r="D15" s="133"/>
      <c r="E15" s="134"/>
      <c r="F15" s="276"/>
      <c r="G15" s="260" t="s">
        <v>1267</v>
      </c>
      <c r="H15" s="260"/>
      <c r="I15" s="5"/>
      <c r="J15" s="257"/>
    </row>
    <row r="16" spans="1:10" ht="14.25" customHeight="1" thickTop="1">
      <c r="A16" s="176"/>
      <c r="B16" s="180"/>
      <c r="C16" s="180"/>
      <c r="D16" s="197"/>
      <c r="E16" s="229"/>
      <c r="F16" s="180"/>
      <c r="G16" s="122"/>
      <c r="H16" s="270"/>
      <c r="I16" s="239"/>
      <c r="J16" s="176"/>
    </row>
    <row r="17" spans="1:10" ht="27" customHeight="1">
      <c r="A17" s="176"/>
      <c r="B17" s="672" t="s">
        <v>1865</v>
      </c>
      <c r="C17" s="730"/>
      <c r="D17" s="71"/>
      <c r="E17" s="229"/>
      <c r="F17" s="180"/>
      <c r="G17" s="271" t="s">
        <v>1866</v>
      </c>
      <c r="H17" s="425"/>
      <c r="I17" s="239"/>
      <c r="J17" s="176"/>
    </row>
    <row r="18" spans="1:10" ht="27" customHeight="1">
      <c r="A18" s="176"/>
      <c r="B18" s="763" t="s">
        <v>1867</v>
      </c>
      <c r="C18" s="763"/>
      <c r="D18" s="197"/>
      <c r="E18" s="229"/>
      <c r="F18" s="180"/>
      <c r="G18" s="217" t="s">
        <v>1678</v>
      </c>
      <c r="H18" s="425"/>
      <c r="I18" s="239"/>
      <c r="J18" s="176"/>
    </row>
    <row r="19" spans="1:10" ht="28.5" customHeight="1">
      <c r="A19" s="176"/>
      <c r="B19" s="592"/>
      <c r="C19" s="592"/>
      <c r="D19" s="197"/>
      <c r="E19" s="229"/>
      <c r="F19" s="180"/>
      <c r="G19" s="217" t="s">
        <v>1868</v>
      </c>
      <c r="H19" s="425"/>
      <c r="I19" s="239"/>
      <c r="J19" s="176"/>
    </row>
    <row r="20" spans="1:10" ht="35.15" customHeight="1">
      <c r="A20" s="176"/>
      <c r="B20" s="236"/>
      <c r="C20" s="470" t="s">
        <v>1268</v>
      </c>
      <c r="D20" s="197"/>
      <c r="E20" s="229"/>
      <c r="F20" s="180"/>
      <c r="G20" s="217" t="s">
        <v>1869</v>
      </c>
      <c r="H20" s="425"/>
      <c r="I20" s="239"/>
      <c r="J20" s="176"/>
    </row>
    <row r="21" spans="1:10" ht="35.15" customHeight="1">
      <c r="A21" s="176"/>
      <c r="B21" s="237"/>
      <c r="C21" s="468" t="s">
        <v>1269</v>
      </c>
      <c r="D21" s="197"/>
      <c r="E21" s="229"/>
      <c r="F21" s="180"/>
      <c r="G21" s="217" t="s">
        <v>1870</v>
      </c>
      <c r="H21" s="426"/>
      <c r="I21" s="239"/>
      <c r="J21" s="176"/>
    </row>
    <row r="22" spans="1:10" ht="35.15" customHeight="1">
      <c r="A22" s="176"/>
      <c r="B22" s="237"/>
      <c r="C22" s="468" t="s">
        <v>1270</v>
      </c>
      <c r="D22" s="197"/>
      <c r="E22" s="229"/>
      <c r="F22" s="180"/>
      <c r="G22" s="217" t="s">
        <v>1871</v>
      </c>
      <c r="H22" s="426"/>
      <c r="I22" s="239"/>
      <c r="J22" s="176"/>
    </row>
    <row r="23" spans="1:10" ht="35.15" customHeight="1">
      <c r="A23" s="176"/>
      <c r="B23" s="238"/>
      <c r="C23" s="121" t="s">
        <v>1271</v>
      </c>
      <c r="D23" s="197"/>
      <c r="E23" s="229"/>
      <c r="F23" s="180"/>
      <c r="G23" s="217" t="s">
        <v>1872</v>
      </c>
      <c r="H23" s="426"/>
      <c r="I23" s="239"/>
      <c r="J23" s="176"/>
    </row>
    <row r="24" spans="1:10" ht="43.5" customHeight="1">
      <c r="A24" s="176"/>
      <c r="B24" s="238"/>
      <c r="C24" s="121" t="s">
        <v>1873</v>
      </c>
      <c r="D24" s="197"/>
      <c r="E24" s="229"/>
      <c r="F24" s="180"/>
      <c r="G24" s="207" t="s">
        <v>1405</v>
      </c>
      <c r="H24" s="239"/>
      <c r="I24" s="239"/>
      <c r="J24" s="176"/>
    </row>
    <row r="25" spans="1:10" ht="35.15" customHeight="1">
      <c r="A25" s="176"/>
      <c r="B25" s="238"/>
      <c r="C25" s="468" t="s">
        <v>1423</v>
      </c>
      <c r="D25" s="197"/>
      <c r="E25" s="272"/>
      <c r="F25" s="180"/>
      <c r="G25" s="722"/>
      <c r="H25" s="722"/>
      <c r="I25" s="80"/>
      <c r="J25" s="176"/>
    </row>
    <row r="26" spans="1:10" ht="35.15" customHeight="1">
      <c r="A26" s="176"/>
      <c r="B26" s="238"/>
      <c r="C26" s="468" t="s">
        <v>1272</v>
      </c>
      <c r="D26" s="197"/>
      <c r="E26" s="272"/>
      <c r="F26" s="180"/>
      <c r="G26" s="722"/>
      <c r="H26" s="722"/>
      <c r="I26" s="80"/>
      <c r="J26" s="176"/>
    </row>
    <row r="27" spans="1:10" ht="35.15" customHeight="1">
      <c r="A27" s="176"/>
      <c r="B27" s="236"/>
      <c r="C27" s="470" t="s">
        <v>1874</v>
      </c>
      <c r="D27" s="197"/>
      <c r="E27" s="272"/>
      <c r="F27" s="180"/>
      <c r="G27" s="722"/>
      <c r="H27" s="722"/>
      <c r="I27" s="80"/>
      <c r="J27" s="176"/>
    </row>
    <row r="28" spans="1:10" ht="35.15" customHeight="1">
      <c r="A28" s="176"/>
      <c r="B28" s="237"/>
      <c r="C28" s="468" t="s">
        <v>1435</v>
      </c>
      <c r="D28" s="197"/>
      <c r="E28" s="272"/>
      <c r="F28" s="180"/>
      <c r="G28" s="722"/>
      <c r="H28" s="722"/>
      <c r="I28" s="80"/>
      <c r="J28" s="176"/>
    </row>
    <row r="29" spans="1:10" ht="35.15" customHeight="1">
      <c r="A29" s="176"/>
      <c r="B29" s="273"/>
      <c r="C29" s="469" t="s">
        <v>1273</v>
      </c>
      <c r="D29" s="197"/>
      <c r="E29" s="272"/>
      <c r="F29" s="180"/>
      <c r="G29" s="722"/>
      <c r="H29" s="722"/>
      <c r="I29" s="80"/>
      <c r="J29" s="176"/>
    </row>
    <row r="30" spans="1:10" ht="12.75" customHeight="1">
      <c r="A30" s="176"/>
      <c r="B30" s="180"/>
      <c r="C30" s="180"/>
      <c r="D30" s="197"/>
      <c r="E30" s="272"/>
      <c r="F30" s="180"/>
      <c r="G30" s="722"/>
      <c r="H30" s="722"/>
      <c r="I30" s="80"/>
      <c r="J30" s="176"/>
    </row>
    <row r="31" spans="1:10">
      <c r="A31" s="176"/>
      <c r="B31" s="661" t="s">
        <v>1875</v>
      </c>
      <c r="C31" s="661"/>
      <c r="D31" s="180"/>
      <c r="E31" s="272"/>
      <c r="F31" s="180"/>
      <c r="G31" s="722"/>
      <c r="H31" s="722"/>
      <c r="I31" s="80"/>
      <c r="J31" s="176"/>
    </row>
    <row r="32" spans="1:10" ht="157.5" customHeight="1">
      <c r="A32" s="176"/>
      <c r="B32" s="722"/>
      <c r="C32" s="722"/>
      <c r="D32" s="274"/>
      <c r="E32" s="272"/>
      <c r="F32" s="180"/>
      <c r="G32" s="180"/>
      <c r="H32" s="180"/>
      <c r="I32" s="180"/>
      <c r="J32" s="176"/>
    </row>
    <row r="33" spans="1:10" ht="15.75" customHeight="1">
      <c r="A33" s="176"/>
      <c r="B33" s="180"/>
      <c r="C33" s="180"/>
      <c r="D33" s="197"/>
      <c r="E33" s="229"/>
      <c r="F33" s="180"/>
      <c r="G33" s="180"/>
      <c r="H33" s="180"/>
      <c r="I33" s="180"/>
      <c r="J33" s="176"/>
    </row>
    <row r="34" spans="1:10">
      <c r="A34" s="176"/>
      <c r="B34" s="760" t="s">
        <v>1876</v>
      </c>
      <c r="C34" s="760"/>
      <c r="D34" s="197"/>
      <c r="E34" s="229"/>
      <c r="F34" s="180"/>
      <c r="G34" s="180"/>
      <c r="H34" s="180"/>
      <c r="I34" s="180"/>
      <c r="J34" s="176"/>
    </row>
    <row r="35" spans="1:10" ht="30.75" customHeight="1">
      <c r="A35" s="176"/>
      <c r="B35" s="761" t="s">
        <v>1434</v>
      </c>
      <c r="C35" s="761"/>
      <c r="D35" s="197"/>
      <c r="E35" s="229"/>
      <c r="F35" s="180"/>
      <c r="G35" s="180"/>
      <c r="H35" s="180"/>
      <c r="I35" s="180"/>
      <c r="J35" s="176"/>
    </row>
    <row r="36" spans="1:10" ht="37.5" customHeight="1">
      <c r="A36" s="176"/>
      <c r="B36" s="236"/>
      <c r="C36" s="762" t="s">
        <v>1877</v>
      </c>
      <c r="D36" s="762"/>
      <c r="E36" s="275"/>
      <c r="F36" s="180"/>
      <c r="G36" s="180"/>
      <c r="H36" s="180"/>
      <c r="I36" s="180"/>
      <c r="J36" s="176"/>
    </row>
    <row r="37" spans="1:10" ht="42" customHeight="1">
      <c r="A37" s="176"/>
      <c r="B37" s="237"/>
      <c r="C37" s="759" t="s">
        <v>1878</v>
      </c>
      <c r="D37" s="759"/>
      <c r="E37" s="275"/>
      <c r="F37" s="180"/>
      <c r="G37" s="180"/>
      <c r="H37" s="180"/>
      <c r="I37" s="180"/>
      <c r="J37" s="176"/>
    </row>
    <row r="38" spans="1:10" ht="33" customHeight="1">
      <c r="A38" s="176"/>
      <c r="B38" s="237"/>
      <c r="C38" s="759" t="s">
        <v>1879</v>
      </c>
      <c r="D38" s="759"/>
      <c r="E38" s="275"/>
      <c r="F38" s="180"/>
      <c r="G38" s="180"/>
      <c r="H38" s="180"/>
      <c r="I38" s="180"/>
      <c r="J38" s="176"/>
    </row>
    <row r="39" spans="1:10" ht="33" customHeight="1">
      <c r="A39" s="176"/>
      <c r="B39" s="238"/>
      <c r="C39" s="553" t="s">
        <v>1880</v>
      </c>
      <c r="D39" s="553"/>
      <c r="E39" s="275"/>
      <c r="F39" s="180"/>
      <c r="G39" s="180"/>
      <c r="H39" s="180"/>
      <c r="I39" s="180"/>
      <c r="J39" s="176"/>
    </row>
    <row r="40" spans="1:10" ht="33" customHeight="1">
      <c r="A40" s="176"/>
      <c r="B40" s="238"/>
      <c r="C40" s="121" t="s">
        <v>1881</v>
      </c>
      <c r="D40" s="121"/>
      <c r="E40" s="275"/>
      <c r="F40" s="180"/>
      <c r="G40" s="180"/>
      <c r="H40" s="180"/>
      <c r="I40" s="180"/>
      <c r="J40" s="176"/>
    </row>
    <row r="41" spans="1:10" ht="33" customHeight="1">
      <c r="A41" s="176"/>
      <c r="B41" s="238"/>
      <c r="C41" s="759" t="s">
        <v>1881</v>
      </c>
      <c r="D41" s="759"/>
      <c r="E41" s="275"/>
      <c r="F41" s="180"/>
      <c r="G41" s="180"/>
      <c r="H41" s="180"/>
      <c r="I41" s="180"/>
      <c r="J41" s="176"/>
    </row>
    <row r="42" spans="1:10" ht="33" customHeight="1">
      <c r="A42" s="176"/>
      <c r="B42" s="240"/>
      <c r="C42" s="766" t="s">
        <v>1882</v>
      </c>
      <c r="D42" s="766"/>
      <c r="E42" s="275"/>
      <c r="F42" s="180"/>
      <c r="G42" s="180"/>
      <c r="H42" s="180"/>
      <c r="I42" s="180"/>
      <c r="J42" s="176"/>
    </row>
    <row r="43" spans="1:10" ht="17.25" customHeight="1">
      <c r="A43" s="176"/>
      <c r="B43" s="180"/>
      <c r="C43" s="764"/>
      <c r="D43" s="764"/>
      <c r="E43" s="229"/>
      <c r="F43" s="180"/>
      <c r="G43" s="180"/>
      <c r="H43" s="180"/>
      <c r="I43" s="180"/>
      <c r="J43" s="176"/>
    </row>
    <row r="44" spans="1:10" ht="11.25" customHeight="1">
      <c r="A44" s="176"/>
      <c r="B44" s="661" t="s">
        <v>1875</v>
      </c>
      <c r="C44" s="661"/>
      <c r="D44" s="661"/>
      <c r="E44" s="229"/>
      <c r="F44" s="180"/>
      <c r="G44" s="180"/>
      <c r="H44" s="180"/>
      <c r="I44" s="180"/>
      <c r="J44" s="176"/>
    </row>
    <row r="45" spans="1:10" ht="156" customHeight="1">
      <c r="A45" s="176"/>
      <c r="B45" s="722"/>
      <c r="C45" s="722"/>
      <c r="E45" s="229"/>
      <c r="F45" s="180"/>
      <c r="G45" s="180"/>
      <c r="H45" s="180"/>
      <c r="I45" s="180"/>
      <c r="J45" s="176"/>
    </row>
    <row r="46" spans="1:10" ht="14.25" customHeight="1">
      <c r="A46" s="176"/>
      <c r="B46" s="180"/>
      <c r="C46" s="180"/>
      <c r="D46" s="197"/>
      <c r="E46" s="229"/>
      <c r="F46" s="180"/>
      <c r="G46" s="180"/>
      <c r="H46" s="180"/>
      <c r="I46" s="180"/>
      <c r="J46" s="176"/>
    </row>
    <row r="47" spans="1:10" ht="16.5" customHeight="1">
      <c r="A47" s="176"/>
      <c r="B47" s="760" t="s">
        <v>1883</v>
      </c>
      <c r="C47" s="760"/>
      <c r="D47" s="197"/>
      <c r="E47" s="229"/>
      <c r="F47" s="180"/>
      <c r="G47" s="180"/>
      <c r="H47" s="180"/>
      <c r="I47" s="180"/>
      <c r="J47" s="176"/>
    </row>
    <row r="48" spans="1:10" ht="16.5" customHeight="1">
      <c r="A48" s="176"/>
      <c r="B48" s="761" t="s">
        <v>1884</v>
      </c>
      <c r="C48" s="761"/>
      <c r="D48" s="197"/>
      <c r="E48" s="229"/>
      <c r="F48" s="180"/>
      <c r="G48" s="180"/>
      <c r="H48" s="180"/>
      <c r="I48" s="180"/>
      <c r="J48" s="176"/>
    </row>
    <row r="49" spans="1:10" ht="29.25" customHeight="1">
      <c r="A49" s="176"/>
      <c r="B49" s="236"/>
      <c r="C49" s="762" t="s">
        <v>1885</v>
      </c>
      <c r="D49" s="762"/>
      <c r="E49" s="229"/>
      <c r="F49" s="180"/>
      <c r="G49" s="180"/>
      <c r="H49" s="180"/>
      <c r="I49" s="180"/>
      <c r="J49" s="176"/>
    </row>
    <row r="50" spans="1:10" ht="26.25" customHeight="1">
      <c r="A50" s="176"/>
      <c r="B50" s="237"/>
      <c r="C50" s="759" t="s">
        <v>1886</v>
      </c>
      <c r="D50" s="759"/>
      <c r="E50" s="229"/>
      <c r="F50" s="180"/>
      <c r="G50" s="180"/>
      <c r="H50" s="180"/>
      <c r="I50" s="180"/>
      <c r="J50" s="176"/>
    </row>
    <row r="51" spans="1:10" ht="26.25" customHeight="1">
      <c r="A51" s="176"/>
      <c r="B51" s="238"/>
      <c r="C51" s="759" t="s">
        <v>1887</v>
      </c>
      <c r="D51" s="759"/>
      <c r="E51" s="229"/>
      <c r="F51" s="180"/>
      <c r="G51" s="180"/>
      <c r="H51" s="180"/>
      <c r="I51" s="180"/>
      <c r="J51" s="176"/>
    </row>
    <row r="52" spans="1:10" ht="26.25" customHeight="1">
      <c r="A52" s="176"/>
      <c r="B52" s="240"/>
      <c r="C52" s="759" t="s">
        <v>1888</v>
      </c>
      <c r="D52" s="759"/>
      <c r="E52" s="229"/>
      <c r="F52" s="180"/>
      <c r="G52" s="180"/>
      <c r="H52" s="180"/>
      <c r="I52" s="180"/>
      <c r="J52" s="176"/>
    </row>
    <row r="53" spans="1:10" ht="30.75" customHeight="1">
      <c r="A53" s="176"/>
      <c r="B53" s="237"/>
      <c r="C53" s="759" t="s">
        <v>1889</v>
      </c>
      <c r="D53" s="759"/>
      <c r="E53" s="229"/>
      <c r="F53" s="180"/>
      <c r="G53" s="180"/>
      <c r="H53" s="180"/>
      <c r="I53" s="180"/>
      <c r="J53" s="176"/>
    </row>
    <row r="54" spans="1:10" ht="24" customHeight="1">
      <c r="A54" s="176"/>
      <c r="B54" s="80" t="s">
        <v>1265</v>
      </c>
      <c r="C54" s="239"/>
      <c r="D54" s="239"/>
      <c r="E54" s="229"/>
      <c r="F54" s="180"/>
      <c r="G54" s="180"/>
      <c r="H54" s="180"/>
      <c r="I54" s="180"/>
      <c r="J54" s="176"/>
    </row>
    <row r="55" spans="1:10" ht="102.75" customHeight="1">
      <c r="A55" s="176"/>
      <c r="B55" s="710"/>
      <c r="C55" s="710"/>
      <c r="D55" s="239"/>
      <c r="E55" s="229"/>
      <c r="F55" s="180"/>
      <c r="G55" s="180"/>
      <c r="H55" s="180"/>
      <c r="I55" s="180"/>
      <c r="J55" s="176"/>
    </row>
    <row r="56" spans="1:10" ht="27" customHeight="1">
      <c r="A56" s="176"/>
      <c r="B56" s="765" t="s">
        <v>1890</v>
      </c>
      <c r="C56" s="765"/>
      <c r="D56" s="197"/>
      <c r="E56" s="229"/>
      <c r="F56" s="180"/>
      <c r="G56" s="180"/>
      <c r="H56" s="180"/>
      <c r="I56" s="180"/>
      <c r="J56" s="176"/>
    </row>
    <row r="57" spans="1:10" ht="30" customHeight="1">
      <c r="A57" s="176"/>
      <c r="B57" s="761" t="s">
        <v>1884</v>
      </c>
      <c r="C57" s="761"/>
      <c r="D57" s="197"/>
      <c r="E57" s="229"/>
      <c r="F57" s="180"/>
      <c r="G57" s="180"/>
      <c r="H57" s="180"/>
      <c r="I57" s="180"/>
      <c r="J57" s="176"/>
    </row>
    <row r="58" spans="1:10" ht="40" customHeight="1">
      <c r="A58" s="176"/>
      <c r="B58" s="236"/>
      <c r="C58" s="470" t="s">
        <v>1891</v>
      </c>
      <c r="D58" s="197"/>
      <c r="E58" s="229"/>
      <c r="F58" s="180"/>
      <c r="G58" s="180"/>
      <c r="H58" s="180"/>
      <c r="I58" s="180"/>
      <c r="J58" s="176"/>
    </row>
    <row r="59" spans="1:10" ht="40" customHeight="1">
      <c r="A59" s="176"/>
      <c r="B59" s="237"/>
      <c r="C59" s="121" t="s">
        <v>1274</v>
      </c>
      <c r="D59" s="197"/>
      <c r="E59" s="229"/>
      <c r="F59" s="180"/>
      <c r="G59" s="180"/>
      <c r="H59" s="180"/>
      <c r="I59" s="180"/>
      <c r="J59" s="176"/>
    </row>
    <row r="60" spans="1:10" ht="40" customHeight="1">
      <c r="A60" s="176"/>
      <c r="B60" s="237"/>
      <c r="C60" s="468" t="s">
        <v>1892</v>
      </c>
      <c r="D60" s="197"/>
      <c r="E60" s="229"/>
      <c r="F60" s="180"/>
      <c r="G60" s="180"/>
      <c r="H60" s="180"/>
      <c r="I60" s="180"/>
      <c r="J60" s="176"/>
    </row>
    <row r="61" spans="1:10" ht="40" customHeight="1">
      <c r="A61" s="176"/>
      <c r="B61" s="238"/>
      <c r="C61" s="468" t="s">
        <v>1893</v>
      </c>
      <c r="D61" s="197"/>
      <c r="E61" s="229"/>
      <c r="F61" s="180"/>
      <c r="G61" s="180"/>
      <c r="H61" s="180"/>
      <c r="I61" s="180"/>
      <c r="J61" s="176"/>
    </row>
    <row r="62" spans="1:10" ht="40" customHeight="1">
      <c r="A62" s="176"/>
      <c r="B62" s="238"/>
      <c r="C62" s="468" t="s">
        <v>1894</v>
      </c>
      <c r="D62" s="197"/>
      <c r="E62" s="229"/>
      <c r="F62" s="180"/>
      <c r="G62" s="180"/>
      <c r="H62" s="180"/>
      <c r="I62" s="180"/>
      <c r="J62" s="176"/>
    </row>
    <row r="63" spans="1:10" ht="39.75" customHeight="1">
      <c r="A63" s="176"/>
      <c r="B63" s="240"/>
      <c r="C63" s="122" t="s">
        <v>1435</v>
      </c>
      <c r="D63" s="197"/>
      <c r="E63" s="229"/>
      <c r="F63" s="180"/>
      <c r="G63" s="180"/>
      <c r="H63" s="180"/>
      <c r="I63" s="180"/>
      <c r="J63" s="176"/>
    </row>
    <row r="64" spans="1:10" ht="12.75" customHeight="1">
      <c r="A64" s="176"/>
      <c r="B64" s="180"/>
      <c r="C64" s="764"/>
      <c r="D64" s="764"/>
      <c r="E64" s="229"/>
      <c r="F64" s="180"/>
      <c r="G64" s="180"/>
      <c r="H64" s="180"/>
      <c r="I64" s="180"/>
      <c r="J64" s="176"/>
    </row>
    <row r="65" spans="1:10">
      <c r="A65" s="176"/>
      <c r="B65" s="661" t="s">
        <v>1875</v>
      </c>
      <c r="C65" s="661"/>
      <c r="D65" s="661"/>
      <c r="E65" s="229"/>
      <c r="F65" s="180"/>
      <c r="G65" s="180"/>
      <c r="H65" s="180"/>
      <c r="I65" s="180"/>
      <c r="J65" s="176"/>
    </row>
    <row r="66" spans="1:10" ht="128.25" customHeight="1">
      <c r="A66" s="176"/>
      <c r="B66" s="722"/>
      <c r="C66" s="722"/>
      <c r="E66" s="229"/>
      <c r="F66" s="180"/>
      <c r="G66" s="180"/>
      <c r="H66" s="180"/>
      <c r="I66" s="180"/>
      <c r="J66" s="176"/>
    </row>
    <row r="67" spans="1:10">
      <c r="A67" s="229"/>
      <c r="B67" s="180"/>
      <c r="C67" s="197"/>
      <c r="D67" s="180"/>
      <c r="E67" s="229"/>
      <c r="F67" s="180"/>
      <c r="G67" s="180"/>
      <c r="H67" s="180"/>
      <c r="I67" s="180"/>
      <c r="J67" s="176"/>
    </row>
    <row r="68" spans="1:10">
      <c r="A68" s="229"/>
      <c r="B68" s="180"/>
      <c r="C68" s="197"/>
      <c r="D68" s="180"/>
      <c r="E68" s="229"/>
      <c r="F68" s="180"/>
      <c r="G68" s="180"/>
      <c r="H68" s="180"/>
      <c r="I68" s="180"/>
      <c r="J68" s="176"/>
    </row>
  </sheetData>
  <sheetProtection algorithmName="SHA-512" hashValue="XWQTggDkrGSKSyBcS42eH2mNBKPtGVXYbhufKlyuO8mEy95Fjkcvr4JZJ4sB+iJUkf5sLaoQ8Wr6+kzPhKDFmQ==" saltValue="K2Qf2OQFhWtxcaTrDGNLeg==" spinCount="100000" sheet="1" formatRows="0" selectLockedCells="1"/>
  <mergeCells count="44">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C37:D37"/>
    <mergeCell ref="C38:D38"/>
    <mergeCell ref="C39:D39"/>
    <mergeCell ref="B34:C34"/>
    <mergeCell ref="B55:C55"/>
    <mergeCell ref="C52:D52"/>
    <mergeCell ref="B47:C47"/>
    <mergeCell ref="B48:C48"/>
    <mergeCell ref="C49:D49"/>
    <mergeCell ref="C50:D50"/>
    <mergeCell ref="C53:D53"/>
    <mergeCell ref="C51:D51"/>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793750</xdr:colOff>
                    <xdr:row>22</xdr:row>
                    <xdr:rowOff>88900</xdr:rowOff>
                  </from>
                  <to>
                    <xdr:col>1</xdr:col>
                    <xdr:colOff>984250</xdr:colOff>
                    <xdr:row>22</xdr:row>
                    <xdr:rowOff>355600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793750</xdr:colOff>
                    <xdr:row>24</xdr:row>
                    <xdr:rowOff>107950</xdr:rowOff>
                  </from>
                  <to>
                    <xdr:col>1</xdr:col>
                    <xdr:colOff>984250</xdr:colOff>
                    <xdr:row>24</xdr:row>
                    <xdr:rowOff>355600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793750</xdr:colOff>
                    <xdr:row>25</xdr:row>
                    <xdr:rowOff>107950</xdr:rowOff>
                  </from>
                  <to>
                    <xdr:col>1</xdr:col>
                    <xdr:colOff>984250</xdr:colOff>
                    <xdr:row>25</xdr:row>
                    <xdr:rowOff>374650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793750</xdr:colOff>
                    <xdr:row>26</xdr:row>
                    <xdr:rowOff>88900</xdr:rowOff>
                  </from>
                  <to>
                    <xdr:col>1</xdr:col>
                    <xdr:colOff>984250</xdr:colOff>
                    <xdr:row>26</xdr:row>
                    <xdr:rowOff>355600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793750</xdr:colOff>
                    <xdr:row>27</xdr:row>
                    <xdr:rowOff>107950</xdr:rowOff>
                  </from>
                  <to>
                    <xdr:col>1</xdr:col>
                    <xdr:colOff>984250</xdr:colOff>
                    <xdr:row>27</xdr:row>
                    <xdr:rowOff>374650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793750</xdr:colOff>
                    <xdr:row>28</xdr:row>
                    <xdr:rowOff>107950</xdr:rowOff>
                  </from>
                  <to>
                    <xdr:col>1</xdr:col>
                    <xdr:colOff>984250</xdr:colOff>
                    <xdr:row>28</xdr:row>
                    <xdr:rowOff>374650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793750</xdr:colOff>
                    <xdr:row>23</xdr:row>
                    <xdr:rowOff>152400</xdr:rowOff>
                  </from>
                  <to>
                    <xdr:col>1</xdr:col>
                    <xdr:colOff>984250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793750</xdr:colOff>
                    <xdr:row>35</xdr:row>
                    <xdr:rowOff>76200</xdr:rowOff>
                  </from>
                  <to>
                    <xdr:col>1</xdr:col>
                    <xdr:colOff>984250</xdr:colOff>
                    <xdr:row>35</xdr:row>
                    <xdr:rowOff>336550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793750</xdr:colOff>
                    <xdr:row>36</xdr:row>
                    <xdr:rowOff>76200</xdr:rowOff>
                  </from>
                  <to>
                    <xdr:col>1</xdr:col>
                    <xdr:colOff>984250</xdr:colOff>
                    <xdr:row>36</xdr:row>
                    <xdr:rowOff>336550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793750</xdr:colOff>
                    <xdr:row>38</xdr:row>
                    <xdr:rowOff>107950</xdr:rowOff>
                  </from>
                  <to>
                    <xdr:col>1</xdr:col>
                    <xdr:colOff>984250</xdr:colOff>
                    <xdr:row>38</xdr:row>
                    <xdr:rowOff>355600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88900</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336550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793750</xdr:colOff>
                    <xdr:row>37</xdr:row>
                    <xdr:rowOff>88900</xdr:rowOff>
                  </from>
                  <to>
                    <xdr:col>1</xdr:col>
                    <xdr:colOff>984250</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107950</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88900</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127000</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812800</xdr:colOff>
                    <xdr:row>62</xdr:row>
                    <xdr:rowOff>114300</xdr:rowOff>
                  </from>
                  <to>
                    <xdr:col>1</xdr:col>
                    <xdr:colOff>1003300</xdr:colOff>
                    <xdr:row>62</xdr:row>
                    <xdr:rowOff>374650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812800</xdr:colOff>
                    <xdr:row>61</xdr:row>
                    <xdr:rowOff>88900</xdr:rowOff>
                  </from>
                  <to>
                    <xdr:col>1</xdr:col>
                    <xdr:colOff>1003300</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88900</xdr:rowOff>
                  </from>
                  <to>
                    <xdr:col>1</xdr:col>
                    <xdr:colOff>990600</xdr:colOff>
                    <xdr:row>58</xdr:row>
                    <xdr:rowOff>336550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793750</xdr:colOff>
                    <xdr:row>19</xdr:row>
                    <xdr:rowOff>88900</xdr:rowOff>
                  </from>
                  <to>
                    <xdr:col>1</xdr:col>
                    <xdr:colOff>984250</xdr:colOff>
                    <xdr:row>19</xdr:row>
                    <xdr:rowOff>355600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88900</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793750</xdr:colOff>
                    <xdr:row>21</xdr:row>
                    <xdr:rowOff>107950</xdr:rowOff>
                  </from>
                  <to>
                    <xdr:col>1</xdr:col>
                    <xdr:colOff>984250</xdr:colOff>
                    <xdr:row>21</xdr:row>
                    <xdr:rowOff>355600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336550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793750</xdr:colOff>
                    <xdr:row>48</xdr:row>
                    <xdr:rowOff>76200</xdr:rowOff>
                  </from>
                  <to>
                    <xdr:col>1</xdr:col>
                    <xdr:colOff>984250</xdr:colOff>
                    <xdr:row>48</xdr:row>
                    <xdr:rowOff>336550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793750</xdr:colOff>
                    <xdr:row>49</xdr:row>
                    <xdr:rowOff>76200</xdr:rowOff>
                  </from>
                  <to>
                    <xdr:col>1</xdr:col>
                    <xdr:colOff>984250</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793750</xdr:colOff>
                    <xdr:row>52</xdr:row>
                    <xdr:rowOff>88900</xdr:rowOff>
                  </from>
                  <to>
                    <xdr:col>1</xdr:col>
                    <xdr:colOff>984250</xdr:colOff>
                    <xdr:row>52</xdr:row>
                    <xdr:rowOff>342900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50800</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24"/>
  <sheetViews>
    <sheetView showGridLines="0" zoomScaleNormal="100" workbookViewId="0">
      <selection activeCell="B5" sqref="B5"/>
    </sheetView>
  </sheetViews>
  <sheetFormatPr baseColWidth="10" defaultColWidth="11.453125" defaultRowHeight="23.5" outlineLevelCol="1"/>
  <cols>
    <col min="1" max="1" width="1.1796875" style="182" customWidth="1"/>
    <col min="2" max="2" width="11.81640625" style="182" customWidth="1"/>
    <col min="3" max="3" width="13.54296875" style="182" customWidth="1"/>
    <col min="4" max="4" width="12.453125" style="182" customWidth="1"/>
    <col min="5" max="5" width="12" style="182" customWidth="1"/>
    <col min="6" max="7" width="11.453125" style="182" customWidth="1"/>
    <col min="8" max="8" width="12.54296875" style="182" customWidth="1"/>
    <col min="9" max="9" width="1.54296875" style="255" customWidth="1"/>
    <col min="10" max="10" width="1.1796875" style="182" customWidth="1"/>
    <col min="11" max="11" width="1.453125" style="182" hidden="1" customWidth="1" outlineLevel="1"/>
    <col min="12" max="12" width="80.1796875" style="182" hidden="1" customWidth="1" outlineLevel="1"/>
    <col min="13" max="13" width="17.453125" style="182" hidden="1" customWidth="1" outlineLevel="1"/>
    <col min="14" max="14" width="1.453125" style="255" hidden="1" customWidth="1" outlineLevel="1"/>
    <col min="15" max="15" width="1.1796875" style="182" hidden="1" customWidth="1" outlineLevel="1"/>
    <col min="16" max="16" width="6.81640625" style="182" hidden="1" customWidth="1" outlineLevel="1"/>
    <col min="17" max="17" width="11.453125" style="182" collapsed="1"/>
    <col min="18" max="16384" width="11.453125" style="182"/>
  </cols>
  <sheetData>
    <row r="1" spans="1:17" ht="44.25" customHeight="1" thickBot="1">
      <c r="A1" s="176"/>
      <c r="B1" s="558" t="s">
        <v>1705</v>
      </c>
      <c r="C1" s="558"/>
      <c r="D1" s="558"/>
      <c r="E1" s="558"/>
      <c r="F1" s="558"/>
      <c r="G1" s="558"/>
      <c r="H1" s="558"/>
      <c r="I1" s="197"/>
      <c r="J1" s="176"/>
      <c r="K1" s="180"/>
      <c r="L1" s="166" t="s">
        <v>1705</v>
      </c>
      <c r="M1" s="284"/>
      <c r="N1" s="197"/>
      <c r="O1" s="176"/>
      <c r="P1" s="255"/>
      <c r="Q1" s="255"/>
    </row>
    <row r="2" spans="1:17" s="228" customFormat="1" ht="29.25" customHeight="1" thickTop="1" thickBot="1">
      <c r="A2" s="257"/>
      <c r="B2" s="559" t="s">
        <v>1895</v>
      </c>
      <c r="C2" s="559"/>
      <c r="D2" s="559"/>
      <c r="E2" s="559"/>
      <c r="F2" s="559"/>
      <c r="G2" s="559"/>
      <c r="H2" s="559"/>
      <c r="I2" s="133"/>
      <c r="J2" s="257"/>
      <c r="K2" s="276"/>
      <c r="L2" s="101" t="s">
        <v>1896</v>
      </c>
      <c r="M2" s="101"/>
      <c r="N2" s="5"/>
      <c r="O2" s="257"/>
      <c r="P2" s="285"/>
      <c r="Q2" s="285"/>
    </row>
    <row r="3" spans="1:17" s="255" customFormat="1" ht="29.25" customHeight="1" thickTop="1">
      <c r="A3" s="176"/>
      <c r="B3" s="208"/>
      <c r="C3" s="208"/>
      <c r="D3" s="208"/>
      <c r="E3" s="208"/>
      <c r="F3" s="366"/>
      <c r="G3" s="366"/>
      <c r="H3" s="366"/>
      <c r="I3" s="197"/>
      <c r="J3" s="176"/>
      <c r="K3" s="180"/>
      <c r="L3" s="208"/>
      <c r="M3" s="208"/>
      <c r="N3" s="208"/>
      <c r="O3" s="176"/>
      <c r="P3" s="278"/>
      <c r="Q3" s="278"/>
    </row>
    <row r="4" spans="1:17" s="255" customFormat="1" ht="29.25" customHeight="1">
      <c r="A4" s="176"/>
      <c r="B4" s="672" t="s">
        <v>1897</v>
      </c>
      <c r="C4" s="672"/>
      <c r="D4" s="672"/>
      <c r="E4" s="672"/>
      <c r="F4" s="672"/>
      <c r="G4" s="672"/>
      <c r="H4" s="672"/>
      <c r="I4" s="197"/>
      <c r="J4" s="176"/>
      <c r="K4" s="180"/>
      <c r="L4" s="279" t="s">
        <v>1898</v>
      </c>
      <c r="M4" s="427"/>
      <c r="N4" s="208"/>
      <c r="O4" s="176"/>
      <c r="P4" s="278"/>
      <c r="Q4" s="278"/>
    </row>
    <row r="5" spans="1:17" s="255" customFormat="1" ht="30" customHeight="1">
      <c r="A5" s="176"/>
      <c r="B5" s="280"/>
      <c r="C5" s="281" t="s">
        <v>1285</v>
      </c>
      <c r="D5" s="281"/>
      <c r="E5" s="281"/>
      <c r="F5" s="281"/>
      <c r="G5" s="281"/>
      <c r="H5" s="281"/>
      <c r="I5" s="197"/>
      <c r="J5" s="176"/>
      <c r="K5" s="180"/>
      <c r="L5" s="215" t="s">
        <v>1899</v>
      </c>
      <c r="M5" s="427"/>
      <c r="N5" s="208"/>
      <c r="O5" s="176"/>
      <c r="P5" s="278"/>
      <c r="Q5" s="278"/>
    </row>
    <row r="6" spans="1:17" s="255" customFormat="1" ht="30" customHeight="1">
      <c r="A6" s="176"/>
      <c r="B6" s="238"/>
      <c r="C6" s="769" t="s">
        <v>1286</v>
      </c>
      <c r="D6" s="769"/>
      <c r="E6" s="769"/>
      <c r="F6" s="769"/>
      <c r="G6" s="769"/>
      <c r="H6" s="769"/>
      <c r="I6" s="197"/>
      <c r="J6" s="176"/>
      <c r="K6" s="180"/>
      <c r="L6" s="215" t="s">
        <v>1900</v>
      </c>
      <c r="M6" s="427"/>
      <c r="N6" s="208"/>
      <c r="O6" s="176"/>
      <c r="P6" s="278"/>
      <c r="Q6" s="278"/>
    </row>
    <row r="7" spans="1:17" s="255" customFormat="1" ht="30" customHeight="1">
      <c r="A7" s="176"/>
      <c r="B7" s="240"/>
      <c r="C7" s="768" t="s">
        <v>1287</v>
      </c>
      <c r="D7" s="768"/>
      <c r="E7" s="768"/>
      <c r="F7" s="768"/>
      <c r="G7" s="768"/>
      <c r="H7" s="768"/>
      <c r="I7" s="197"/>
      <c r="J7" s="176"/>
      <c r="K7" s="180"/>
      <c r="L7" s="180"/>
      <c r="M7" s="239"/>
      <c r="N7" s="208"/>
      <c r="O7" s="176"/>
      <c r="P7" s="278"/>
      <c r="Q7" s="278"/>
    </row>
    <row r="8" spans="1:17" s="255" customFormat="1" ht="33" customHeight="1">
      <c r="A8" s="176"/>
      <c r="B8" s="240"/>
      <c r="C8" s="768" t="s">
        <v>1901</v>
      </c>
      <c r="D8" s="768"/>
      <c r="E8" s="768"/>
      <c r="F8" s="768"/>
      <c r="G8" s="768"/>
      <c r="H8" s="768"/>
      <c r="I8" s="197"/>
      <c r="J8" s="176"/>
      <c r="K8" s="180"/>
      <c r="L8" s="239"/>
      <c r="M8" s="239"/>
      <c r="N8" s="208"/>
      <c r="O8" s="176"/>
      <c r="P8" s="278"/>
      <c r="Q8" s="278"/>
    </row>
    <row r="9" spans="1:17" s="255" customFormat="1" ht="21" customHeight="1">
      <c r="A9" s="176"/>
      <c r="B9" s="771" t="s">
        <v>1572</v>
      </c>
      <c r="C9" s="771"/>
      <c r="D9" s="771"/>
      <c r="E9" s="771"/>
      <c r="F9" s="771"/>
      <c r="G9" s="771"/>
      <c r="H9" s="771"/>
      <c r="I9" s="197"/>
      <c r="J9" s="176"/>
      <c r="K9" s="180"/>
      <c r="L9" s="248" t="s">
        <v>1265</v>
      </c>
      <c r="M9" s="208"/>
      <c r="N9" s="208"/>
      <c r="O9" s="176"/>
      <c r="P9" s="278"/>
      <c r="Q9" s="278"/>
    </row>
    <row r="10" spans="1:17" s="255" customFormat="1" ht="30" customHeight="1">
      <c r="A10" s="176"/>
      <c r="B10" s="280"/>
      <c r="C10" s="281" t="s">
        <v>1902</v>
      </c>
      <c r="D10" s="281"/>
      <c r="E10" s="281"/>
      <c r="F10" s="281"/>
      <c r="G10" s="281"/>
      <c r="H10" s="281"/>
      <c r="I10" s="197"/>
      <c r="J10" s="176"/>
      <c r="K10" s="180"/>
      <c r="L10" s="722"/>
      <c r="M10" s="722"/>
      <c r="N10" s="208"/>
      <c r="O10" s="176"/>
      <c r="P10" s="278"/>
      <c r="Q10" s="278"/>
    </row>
    <row r="11" spans="1:17" s="255" customFormat="1" ht="29.25" customHeight="1">
      <c r="A11" s="176"/>
      <c r="B11" s="238"/>
      <c r="C11" s="769" t="s">
        <v>1903</v>
      </c>
      <c r="D11" s="769"/>
      <c r="E11" s="769"/>
      <c r="F11" s="769"/>
      <c r="G11" s="769"/>
      <c r="H11" s="769"/>
      <c r="I11" s="197"/>
      <c r="J11" s="176"/>
      <c r="K11" s="180"/>
      <c r="L11" s="722"/>
      <c r="M11" s="722"/>
      <c r="N11" s="208"/>
      <c r="O11" s="176"/>
      <c r="P11" s="278"/>
      <c r="Q11" s="278"/>
    </row>
    <row r="12" spans="1:17" s="255" customFormat="1" ht="29.25" customHeight="1">
      <c r="A12" s="176"/>
      <c r="B12" s="240"/>
      <c r="C12" s="768" t="s">
        <v>1901</v>
      </c>
      <c r="D12" s="768"/>
      <c r="E12" s="768"/>
      <c r="F12" s="768"/>
      <c r="G12" s="768"/>
      <c r="H12" s="768"/>
      <c r="I12" s="197"/>
      <c r="J12" s="176"/>
      <c r="K12" s="180"/>
      <c r="L12" s="722"/>
      <c r="M12" s="722"/>
      <c r="N12" s="208"/>
      <c r="O12" s="176"/>
      <c r="P12" s="278"/>
      <c r="Q12" s="278"/>
    </row>
    <row r="13" spans="1:17" s="255" customFormat="1" ht="15.75" customHeight="1">
      <c r="A13" s="176"/>
      <c r="B13" s="208"/>
      <c r="C13" s="522"/>
      <c r="D13" s="522"/>
      <c r="E13" s="522"/>
      <c r="F13" s="522"/>
      <c r="G13" s="522"/>
      <c r="H13" s="522"/>
      <c r="I13" s="197"/>
      <c r="J13" s="176"/>
      <c r="K13" s="180"/>
      <c r="L13" s="208"/>
      <c r="M13" s="208"/>
      <c r="N13" s="208"/>
      <c r="O13" s="176"/>
      <c r="P13" s="278"/>
      <c r="Q13" s="278"/>
    </row>
    <row r="14" spans="1:17" s="255" customFormat="1" ht="28.5" customHeight="1">
      <c r="A14" s="176"/>
      <c r="B14" s="672" t="s">
        <v>1904</v>
      </c>
      <c r="C14" s="672"/>
      <c r="D14" s="672"/>
      <c r="E14" s="672"/>
      <c r="F14" s="672"/>
      <c r="G14" s="672"/>
      <c r="H14" s="672"/>
      <c r="I14" s="197"/>
      <c r="J14" s="176"/>
      <c r="K14" s="180"/>
      <c r="L14" s="248"/>
      <c r="M14" s="282"/>
      <c r="N14" s="197"/>
      <c r="O14" s="176"/>
      <c r="P14" s="182"/>
    </row>
    <row r="15" spans="1:17" s="255" customFormat="1" ht="27" customHeight="1">
      <c r="A15" s="176"/>
      <c r="B15" s="280"/>
      <c r="C15" s="281" t="s">
        <v>1285</v>
      </c>
      <c r="D15" s="281"/>
      <c r="E15" s="281"/>
      <c r="F15" s="281"/>
      <c r="G15" s="281"/>
      <c r="H15" s="281"/>
      <c r="I15" s="197"/>
      <c r="J15" s="176"/>
      <c r="K15" s="180"/>
      <c r="L15" s="207"/>
      <c r="M15" s="235"/>
      <c r="N15" s="197"/>
      <c r="O15" s="176"/>
      <c r="P15" s="182"/>
    </row>
    <row r="16" spans="1:17" s="255" customFormat="1" ht="23.25" customHeight="1">
      <c r="A16" s="176"/>
      <c r="B16" s="238"/>
      <c r="C16" s="769" t="s">
        <v>1286</v>
      </c>
      <c r="D16" s="769"/>
      <c r="E16" s="769"/>
      <c r="F16" s="769"/>
      <c r="G16" s="769"/>
      <c r="H16" s="769"/>
      <c r="I16" s="197"/>
      <c r="J16" s="176"/>
      <c r="K16" s="180"/>
      <c r="L16" s="180"/>
      <c r="M16" s="180"/>
      <c r="N16" s="197"/>
      <c r="O16" s="176"/>
      <c r="P16" s="182"/>
    </row>
    <row r="17" spans="1:16" s="255" customFormat="1" ht="26.25" customHeight="1">
      <c r="A17" s="176"/>
      <c r="B17" s="240"/>
      <c r="C17" s="768" t="s">
        <v>1287</v>
      </c>
      <c r="D17" s="768"/>
      <c r="E17" s="768"/>
      <c r="F17" s="768"/>
      <c r="G17" s="768"/>
      <c r="H17" s="768"/>
      <c r="I17" s="197"/>
      <c r="J17" s="176"/>
      <c r="K17" s="180"/>
      <c r="L17" s="180"/>
      <c r="M17" s="180"/>
      <c r="N17" s="197"/>
      <c r="O17" s="176"/>
      <c r="P17" s="182"/>
    </row>
    <row r="18" spans="1:16" s="255" customFormat="1" ht="15" customHeight="1">
      <c r="A18" s="176"/>
      <c r="B18" s="208"/>
      <c r="C18" s="770"/>
      <c r="D18" s="770"/>
      <c r="E18" s="770"/>
      <c r="F18" s="770"/>
      <c r="G18" s="770"/>
      <c r="H18" s="770"/>
      <c r="I18" s="197"/>
      <c r="J18" s="176"/>
      <c r="K18" s="180"/>
      <c r="L18" s="180"/>
      <c r="M18" s="180"/>
      <c r="N18" s="197"/>
      <c r="O18" s="176"/>
      <c r="P18" s="182"/>
    </row>
    <row r="19" spans="1:16" s="255" customFormat="1" ht="25.5" customHeight="1">
      <c r="A19" s="176"/>
      <c r="B19" s="672" t="s">
        <v>1905</v>
      </c>
      <c r="C19" s="672"/>
      <c r="D19" s="672"/>
      <c r="E19" s="672"/>
      <c r="F19" s="672"/>
      <c r="G19" s="672"/>
      <c r="H19" s="672"/>
      <c r="I19" s="197"/>
      <c r="J19" s="176"/>
      <c r="K19" s="180"/>
      <c r="L19" s="180"/>
      <c r="M19" s="180"/>
      <c r="N19" s="197"/>
      <c r="O19" s="176"/>
      <c r="P19" s="182"/>
    </row>
    <row r="20" spans="1:16" s="255" customFormat="1" ht="123.75" customHeight="1">
      <c r="A20" s="176"/>
      <c r="B20" s="722"/>
      <c r="C20" s="722"/>
      <c r="D20" s="722"/>
      <c r="E20" s="722"/>
      <c r="F20" s="722"/>
      <c r="G20" s="722"/>
      <c r="H20" s="722"/>
      <c r="I20" s="197"/>
      <c r="J20" s="176"/>
      <c r="K20" s="180"/>
      <c r="L20" s="180"/>
      <c r="M20" s="180"/>
      <c r="N20" s="197"/>
      <c r="O20" s="176"/>
      <c r="P20" s="182"/>
    </row>
    <row r="21" spans="1:16" s="255" customFormat="1">
      <c r="A21" s="176"/>
      <c r="B21" s="180"/>
      <c r="C21" s="239"/>
      <c r="D21" s="180"/>
      <c r="E21" s="180"/>
      <c r="F21" s="180"/>
      <c r="G21" s="180"/>
      <c r="H21" s="180"/>
      <c r="I21" s="197"/>
      <c r="J21" s="176"/>
      <c r="K21" s="180"/>
      <c r="L21" s="180"/>
      <c r="M21" s="180"/>
      <c r="N21" s="197"/>
      <c r="O21" s="176"/>
      <c r="P21" s="182"/>
    </row>
    <row r="22" spans="1:16" s="255" customFormat="1">
      <c r="A22" s="176"/>
      <c r="B22" s="180"/>
      <c r="C22" s="239"/>
      <c r="D22" s="180"/>
      <c r="E22" s="180"/>
      <c r="F22" s="180"/>
      <c r="G22" s="180"/>
      <c r="H22" s="180"/>
      <c r="I22" s="197"/>
      <c r="J22" s="176"/>
      <c r="K22" s="180"/>
      <c r="L22" s="180"/>
      <c r="M22" s="180"/>
      <c r="N22" s="197"/>
      <c r="O22" s="176"/>
      <c r="P22" s="182"/>
    </row>
    <row r="23" spans="1:16" s="255" customFormat="1">
      <c r="A23" s="182"/>
      <c r="B23" s="182"/>
      <c r="C23" s="283"/>
      <c r="D23" s="182"/>
      <c r="E23" s="182"/>
      <c r="F23" s="182"/>
      <c r="G23" s="182"/>
      <c r="H23" s="182"/>
      <c r="J23" s="182"/>
      <c r="K23" s="182"/>
      <c r="L23" s="182"/>
      <c r="M23" s="182"/>
      <c r="O23" s="182"/>
      <c r="P23" s="182"/>
    </row>
    <row r="24" spans="1:16" s="255" customFormat="1">
      <c r="A24" s="182"/>
      <c r="B24" s="212"/>
      <c r="C24" s="283"/>
      <c r="D24" s="182"/>
      <c r="E24" s="182"/>
      <c r="F24" s="182"/>
      <c r="G24" s="182"/>
      <c r="H24" s="182"/>
      <c r="J24" s="182"/>
      <c r="K24" s="182"/>
      <c r="L24" s="182"/>
      <c r="M24" s="182"/>
      <c r="O24" s="182"/>
      <c r="P24" s="182"/>
    </row>
  </sheetData>
  <sheetProtection algorithmName="SHA-512" hashValue="lGR4iw1b/Hk6zKB1ZL3lZWlUmadapKo4XLtPYOVZk5DwJ6jI3XbKhOjv88BIjJf7WxWYzDOxYLoQkrFNefzccQ==" saltValue="7HTq49IPjQD6gW/bCNFnJw==" spinCount="100000" sheet="1" formatRows="0" selectLockedCells="1"/>
  <mergeCells count="16">
    <mergeCell ref="L10:M12"/>
    <mergeCell ref="C18:H18"/>
    <mergeCell ref="B9:H9"/>
    <mergeCell ref="B19:H19"/>
    <mergeCell ref="B20:H20"/>
    <mergeCell ref="C16:H16"/>
    <mergeCell ref="C17:H17"/>
    <mergeCell ref="B14:H14"/>
    <mergeCell ref="B1:H1"/>
    <mergeCell ref="B2:H2"/>
    <mergeCell ref="C12:H12"/>
    <mergeCell ref="C8:H8"/>
    <mergeCell ref="B4:H4"/>
    <mergeCell ref="C6:H6"/>
    <mergeCell ref="C7:H7"/>
    <mergeCell ref="C11:H11"/>
  </mergeCells>
  <dataValidations count="1">
    <dataValidation type="list" allowBlank="1" showInputMessage="1" showErrorMessage="1" prompt="Choisir" sqref="M4:M6" xr:uid="{233B9143-DE1A-4774-AB77-224379A83BD7}">
      <formula1>OuiNon</formula1>
    </dataValidation>
  </dataValidations>
  <hyperlinks>
    <hyperlink ref="B9:H9" r:id="rId1" display="Est-ce qu'il s'agit d'une cote attribuée par Kéroul ?" xr:uid="{01FF72CC-8CE5-46D1-9C2D-36C1B1AAA25D}"/>
  </hyperlinks>
  <pageMargins left="0.7" right="0.7" top="0.75" bottom="0.75" header="0.3" footer="0.3"/>
  <pageSetup paperSize="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2" r:id="rId5" name="Check Box 18">
              <controlPr locked="0" defaultSize="0" autoFill="0" autoLine="0" autoPict="0" altText="">
                <anchor moveWithCells="1">
                  <from>
                    <xdr:col>1</xdr:col>
                    <xdr:colOff>457200</xdr:colOff>
                    <xdr:row>15</xdr:row>
                    <xdr:rowOff>31750</xdr:rowOff>
                  </from>
                  <to>
                    <xdr:col>1</xdr:col>
                    <xdr:colOff>647700</xdr:colOff>
                    <xdr:row>15</xdr:row>
                    <xdr:rowOff>298450</xdr:rowOff>
                  </to>
                </anchor>
              </controlPr>
            </control>
          </mc:Choice>
        </mc:AlternateContent>
        <mc:AlternateContent xmlns:mc="http://schemas.openxmlformats.org/markup-compatibility/2006">
          <mc:Choice Requires="x14">
            <control shapeId="67603" r:id="rId6" name="Check Box 19">
              <controlPr locked="0" defaultSize="0" autoFill="0" autoLine="0" autoPict="0" altText="">
                <anchor moveWithCells="1">
                  <from>
                    <xdr:col>1</xdr:col>
                    <xdr:colOff>457200</xdr:colOff>
                    <xdr:row>16</xdr:row>
                    <xdr:rowOff>31750</xdr:rowOff>
                  </from>
                  <to>
                    <xdr:col>1</xdr:col>
                    <xdr:colOff>647700</xdr:colOff>
                    <xdr:row>16</xdr:row>
                    <xdr:rowOff>298450</xdr:rowOff>
                  </to>
                </anchor>
              </controlPr>
            </control>
          </mc:Choice>
        </mc:AlternateContent>
        <mc:AlternateContent xmlns:mc="http://schemas.openxmlformats.org/markup-compatibility/2006">
          <mc:Choice Requires="x14">
            <control shapeId="67604" r:id="rId7" name="Check Box 20">
              <controlPr locked="0" defaultSize="0" autoFill="0" autoLine="0" autoPict="0" altText="">
                <anchor moveWithCells="1">
                  <from>
                    <xdr:col>1</xdr:col>
                    <xdr:colOff>457200</xdr:colOff>
                    <xdr:row>14</xdr:row>
                    <xdr:rowOff>50800</xdr:rowOff>
                  </from>
                  <to>
                    <xdr:col>1</xdr:col>
                    <xdr:colOff>647700</xdr:colOff>
                    <xdr:row>14</xdr:row>
                    <xdr:rowOff>298450</xdr:rowOff>
                  </to>
                </anchor>
              </controlPr>
            </control>
          </mc:Choice>
        </mc:AlternateContent>
        <mc:AlternateContent xmlns:mc="http://schemas.openxmlformats.org/markup-compatibility/2006">
          <mc:Choice Requires="x14">
            <control shapeId="67605" r:id="rId8" name="Check Box 21">
              <controlPr locked="0" defaultSize="0" autoFill="0" autoLine="0" autoPict="0" altText="">
                <anchor moveWithCells="1">
                  <from>
                    <xdr:col>1</xdr:col>
                    <xdr:colOff>457200</xdr:colOff>
                    <xdr:row>5</xdr:row>
                    <xdr:rowOff>69850</xdr:rowOff>
                  </from>
                  <to>
                    <xdr:col>1</xdr:col>
                    <xdr:colOff>647700</xdr:colOff>
                    <xdr:row>5</xdr:row>
                    <xdr:rowOff>317500</xdr:rowOff>
                  </to>
                </anchor>
              </controlPr>
            </control>
          </mc:Choice>
        </mc:AlternateContent>
        <mc:AlternateContent xmlns:mc="http://schemas.openxmlformats.org/markup-compatibility/2006">
          <mc:Choice Requires="x14">
            <control shapeId="67606" r:id="rId9" name="Check Box 22">
              <controlPr locked="0" defaultSize="0" autoFill="0" autoLine="0" autoPict="0" altText="">
                <anchor moveWithCells="1">
                  <from>
                    <xdr:col>1</xdr:col>
                    <xdr:colOff>457200</xdr:colOff>
                    <xdr:row>6</xdr:row>
                    <xdr:rowOff>50800</xdr:rowOff>
                  </from>
                  <to>
                    <xdr:col>1</xdr:col>
                    <xdr:colOff>647700</xdr:colOff>
                    <xdr:row>6</xdr:row>
                    <xdr:rowOff>298450</xdr:rowOff>
                  </to>
                </anchor>
              </controlPr>
            </control>
          </mc:Choice>
        </mc:AlternateContent>
        <mc:AlternateContent xmlns:mc="http://schemas.openxmlformats.org/markup-compatibility/2006">
          <mc:Choice Requires="x14">
            <control shapeId="67607" r:id="rId10" name="Check Box 23">
              <controlPr locked="0" defaultSize="0" autoFill="0" autoLine="0" autoPict="0" altText="">
                <anchor moveWithCells="1">
                  <from>
                    <xdr:col>1</xdr:col>
                    <xdr:colOff>457200</xdr:colOff>
                    <xdr:row>4</xdr:row>
                    <xdr:rowOff>69850</xdr:rowOff>
                  </from>
                  <to>
                    <xdr:col>1</xdr:col>
                    <xdr:colOff>679450</xdr:colOff>
                    <xdr:row>4</xdr:row>
                    <xdr:rowOff>336550</xdr:rowOff>
                  </to>
                </anchor>
              </controlPr>
            </control>
          </mc:Choice>
        </mc:AlternateContent>
        <mc:AlternateContent xmlns:mc="http://schemas.openxmlformats.org/markup-compatibility/2006">
          <mc:Choice Requires="x14">
            <control shapeId="67608" r:id="rId11" name="Check Box 24">
              <controlPr locked="0" defaultSize="0" autoFill="0" autoLine="0" autoPict="0" altText="">
                <anchor moveWithCells="1">
                  <from>
                    <xdr:col>1</xdr:col>
                    <xdr:colOff>457200</xdr:colOff>
                    <xdr:row>10</xdr:row>
                    <xdr:rowOff>50800</xdr:rowOff>
                  </from>
                  <to>
                    <xdr:col>1</xdr:col>
                    <xdr:colOff>647700</xdr:colOff>
                    <xdr:row>10</xdr:row>
                    <xdr:rowOff>304800</xdr:rowOff>
                  </to>
                </anchor>
              </controlPr>
            </control>
          </mc:Choice>
        </mc:AlternateContent>
        <mc:AlternateContent xmlns:mc="http://schemas.openxmlformats.org/markup-compatibility/2006">
          <mc:Choice Requires="x14">
            <control shapeId="67610" r:id="rId12" name="Check Box 26">
              <controlPr locked="0" defaultSize="0" autoFill="0" autoLine="0" autoPict="0" altText="">
                <anchor moveWithCells="1">
                  <from>
                    <xdr:col>1</xdr:col>
                    <xdr:colOff>457200</xdr:colOff>
                    <xdr:row>11</xdr:row>
                    <xdr:rowOff>50800</xdr:rowOff>
                  </from>
                  <to>
                    <xdr:col>1</xdr:col>
                    <xdr:colOff>647700</xdr:colOff>
                    <xdr:row>11</xdr:row>
                    <xdr:rowOff>298450</xdr:rowOff>
                  </to>
                </anchor>
              </controlPr>
            </control>
          </mc:Choice>
        </mc:AlternateContent>
        <mc:AlternateContent xmlns:mc="http://schemas.openxmlformats.org/markup-compatibility/2006">
          <mc:Choice Requires="x14">
            <control shapeId="67619" r:id="rId13" name="Check Box 35">
              <controlPr locked="0" defaultSize="0" autoFill="0" autoLine="0" autoPict="0" altText="">
                <anchor moveWithCells="1">
                  <from>
                    <xdr:col>1</xdr:col>
                    <xdr:colOff>457200</xdr:colOff>
                    <xdr:row>9</xdr:row>
                    <xdr:rowOff>69850</xdr:rowOff>
                  </from>
                  <to>
                    <xdr:col>1</xdr:col>
                    <xdr:colOff>647700</xdr:colOff>
                    <xdr:row>9</xdr:row>
                    <xdr:rowOff>336550</xdr:rowOff>
                  </to>
                </anchor>
              </controlPr>
            </control>
          </mc:Choice>
        </mc:AlternateContent>
        <mc:AlternateContent xmlns:mc="http://schemas.openxmlformats.org/markup-compatibility/2006">
          <mc:Choice Requires="x14">
            <control shapeId="67624" r:id="rId14" name="Check Box 40">
              <controlPr locked="0" defaultSize="0" autoFill="0" autoLine="0" autoPict="0" altText="">
                <anchor moveWithCells="1">
                  <from>
                    <xdr:col>1</xdr:col>
                    <xdr:colOff>457200</xdr:colOff>
                    <xdr:row>7</xdr:row>
                    <xdr:rowOff>69850</xdr:rowOff>
                  </from>
                  <to>
                    <xdr:col>1</xdr:col>
                    <xdr:colOff>647700</xdr:colOff>
                    <xdr:row>7</xdr:row>
                    <xdr:rowOff>317500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8" sqref="C8"/>
    </sheetView>
  </sheetViews>
  <sheetFormatPr baseColWidth="10" defaultColWidth="11.453125" defaultRowHeight="23.5" outlineLevelCol="1"/>
  <cols>
    <col min="1" max="1" width="1.1796875" style="274" customWidth="1"/>
    <col min="2" max="2" width="4.1796875" style="274" customWidth="1"/>
    <col min="3" max="3" width="42" style="274" customWidth="1"/>
    <col min="4" max="4" width="19.453125" style="274" customWidth="1"/>
    <col min="5" max="5" width="20.1796875" style="274" customWidth="1"/>
    <col min="6" max="6" width="1.453125" style="256" customWidth="1"/>
    <col min="7" max="7" width="1.1796875" style="274" customWidth="1"/>
    <col min="8" max="8" width="1.453125" style="301" hidden="1" customWidth="1" outlineLevel="1"/>
    <col min="9" max="9" width="16.453125" style="301" hidden="1" customWidth="1" outlineLevel="1"/>
    <col min="10" max="15" width="11.453125" style="301" hidden="1" customWidth="1" outlineLevel="1"/>
    <col min="16" max="16" width="1.453125" style="301" hidden="1" customWidth="1" outlineLevel="1"/>
    <col min="17" max="17" width="1.1796875" style="274" hidden="1" customWidth="1" outlineLevel="1"/>
    <col min="18" max="18" width="11.453125" style="274" hidden="1" customWidth="1" outlineLevel="1"/>
    <col min="19" max="19" width="11.453125" style="274" collapsed="1"/>
    <col min="20" max="16384" width="11.453125" style="274"/>
  </cols>
  <sheetData>
    <row r="1" spans="1:17" s="304" customFormat="1" ht="48.75" customHeight="1" thickBot="1">
      <c r="A1" s="302"/>
      <c r="B1" s="676" t="s">
        <v>1705</v>
      </c>
      <c r="C1" s="676"/>
      <c r="D1" s="676"/>
      <c r="E1" s="676"/>
      <c r="F1" s="7"/>
      <c r="G1" s="302"/>
      <c r="H1" s="303"/>
      <c r="I1" s="773" t="s">
        <v>1733</v>
      </c>
      <c r="J1" s="773"/>
      <c r="K1" s="773"/>
      <c r="L1" s="773"/>
      <c r="M1" s="773"/>
      <c r="N1" s="773"/>
      <c r="O1" s="773"/>
      <c r="P1" s="303"/>
      <c r="Q1" s="302"/>
    </row>
    <row r="2" spans="1:17" s="287" customFormat="1" ht="32.25" customHeight="1" thickTop="1" thickBot="1">
      <c r="A2" s="257"/>
      <c r="B2" s="677" t="s">
        <v>1288</v>
      </c>
      <c r="C2" s="677"/>
      <c r="D2" s="677"/>
      <c r="E2" s="677"/>
      <c r="F2" s="133"/>
      <c r="G2" s="257"/>
      <c r="H2" s="286"/>
      <c r="I2" s="776" t="s">
        <v>1908</v>
      </c>
      <c r="J2" s="776"/>
      <c r="K2" s="776"/>
      <c r="L2" s="776"/>
      <c r="M2" s="776"/>
      <c r="N2" s="776"/>
      <c r="O2" s="776"/>
      <c r="P2" s="286"/>
      <c r="Q2" s="257"/>
    </row>
    <row r="3" spans="1:17" ht="32.25" customHeight="1" thickTop="1">
      <c r="A3" s="176"/>
      <c r="B3" s="289"/>
      <c r="C3" s="289"/>
      <c r="D3" s="290" t="s">
        <v>1906</v>
      </c>
      <c r="E3" s="290" t="s">
        <v>1907</v>
      </c>
      <c r="F3" s="197"/>
      <c r="G3" s="176"/>
      <c r="H3" s="778"/>
      <c r="I3" s="778"/>
      <c r="J3" s="291"/>
      <c r="K3" s="291"/>
      <c r="L3" s="291"/>
      <c r="M3" s="291"/>
      <c r="N3" s="291"/>
      <c r="O3" s="291"/>
      <c r="P3" s="288"/>
      <c r="Q3" s="176"/>
    </row>
    <row r="4" spans="1:17" ht="41.25" customHeight="1">
      <c r="A4" s="176"/>
      <c r="B4" s="267">
        <v>1</v>
      </c>
      <c r="C4" s="292"/>
      <c r="D4" s="293"/>
      <c r="E4" s="294"/>
      <c r="F4" s="197"/>
      <c r="G4" s="176"/>
      <c r="H4" s="288"/>
      <c r="I4" s="772" t="s">
        <v>2260</v>
      </c>
      <c r="J4" s="772"/>
      <c r="K4" s="772"/>
      <c r="L4" s="772"/>
      <c r="M4" s="772"/>
      <c r="N4" s="772"/>
      <c r="O4" s="451"/>
      <c r="P4" s="288"/>
      <c r="Q4" s="176"/>
    </row>
    <row r="5" spans="1:17" ht="42.75" customHeight="1">
      <c r="A5" s="176"/>
      <c r="B5" s="250">
        <v>2</v>
      </c>
      <c r="C5" s="295"/>
      <c r="D5" s="296"/>
      <c r="E5" s="297"/>
      <c r="F5" s="197"/>
      <c r="G5" s="176"/>
      <c r="H5" s="288"/>
      <c r="I5" s="777" t="s">
        <v>1909</v>
      </c>
      <c r="J5" s="777"/>
      <c r="K5" s="777"/>
      <c r="L5" s="777"/>
      <c r="M5" s="777"/>
      <c r="N5" s="777"/>
      <c r="O5" s="451"/>
      <c r="P5" s="288"/>
      <c r="Q5" s="176"/>
    </row>
    <row r="6" spans="1:17" ht="42" customHeight="1">
      <c r="A6" s="176"/>
      <c r="B6" s="250">
        <v>3</v>
      </c>
      <c r="C6" s="295"/>
      <c r="D6" s="296"/>
      <c r="E6" s="297"/>
      <c r="F6" s="197"/>
      <c r="G6" s="176"/>
      <c r="H6" s="288"/>
      <c r="I6" s="288"/>
      <c r="J6" s="288"/>
      <c r="K6" s="288"/>
      <c r="L6" s="288"/>
      <c r="M6" s="288"/>
      <c r="N6" s="288"/>
      <c r="O6" s="288"/>
      <c r="P6" s="288"/>
      <c r="Q6" s="176"/>
    </row>
    <row r="7" spans="1:17" ht="41.25" customHeight="1">
      <c r="A7" s="176"/>
      <c r="B7" s="267">
        <v>4</v>
      </c>
      <c r="C7" s="295"/>
      <c r="D7" s="296"/>
      <c r="E7" s="297"/>
      <c r="F7" s="197"/>
      <c r="G7" s="176"/>
      <c r="H7" s="288"/>
      <c r="I7" s="775" t="s">
        <v>1265</v>
      </c>
      <c r="J7" s="775"/>
      <c r="K7" s="288"/>
      <c r="L7" s="288"/>
      <c r="M7" s="288"/>
      <c r="N7" s="288"/>
      <c r="O7" s="288"/>
      <c r="P7" s="288"/>
      <c r="Q7" s="176"/>
    </row>
    <row r="8" spans="1:17" ht="43.5" customHeight="1">
      <c r="A8" s="176"/>
      <c r="B8" s="267">
        <v>5</v>
      </c>
      <c r="C8" s="295"/>
      <c r="D8" s="296"/>
      <c r="E8" s="297"/>
      <c r="F8" s="197"/>
      <c r="G8" s="176"/>
      <c r="H8" s="288"/>
      <c r="I8" s="774"/>
      <c r="J8" s="774"/>
      <c r="K8" s="774"/>
      <c r="L8" s="774"/>
      <c r="M8" s="774"/>
      <c r="N8" s="774"/>
      <c r="O8" s="774"/>
      <c r="P8" s="288"/>
      <c r="Q8" s="176"/>
    </row>
    <row r="9" spans="1:17" ht="42" customHeight="1">
      <c r="A9" s="176"/>
      <c r="B9" s="267">
        <v>6</v>
      </c>
      <c r="C9" s="295"/>
      <c r="D9" s="296"/>
      <c r="E9" s="297"/>
      <c r="F9" s="197"/>
      <c r="G9" s="176"/>
      <c r="H9" s="288"/>
      <c r="I9" s="774"/>
      <c r="J9" s="774"/>
      <c r="K9" s="774"/>
      <c r="L9" s="774"/>
      <c r="M9" s="774"/>
      <c r="N9" s="774"/>
      <c r="O9" s="774"/>
      <c r="P9" s="288"/>
      <c r="Q9" s="176"/>
    </row>
    <row r="10" spans="1:17" ht="43.5" customHeight="1">
      <c r="A10" s="176"/>
      <c r="B10" s="267">
        <v>7</v>
      </c>
      <c r="C10" s="295"/>
      <c r="D10" s="296"/>
      <c r="E10" s="297"/>
      <c r="F10" s="197"/>
      <c r="G10" s="176"/>
      <c r="H10" s="288"/>
      <c r="I10" s="774"/>
      <c r="J10" s="774"/>
      <c r="K10" s="774"/>
      <c r="L10" s="774"/>
      <c r="M10" s="774"/>
      <c r="N10" s="774"/>
      <c r="O10" s="774"/>
      <c r="P10" s="288"/>
      <c r="Q10" s="176"/>
    </row>
    <row r="11" spans="1:17" ht="42.75" customHeight="1">
      <c r="A11" s="176"/>
      <c r="B11" s="267">
        <v>8</v>
      </c>
      <c r="C11" s="298"/>
      <c r="D11" s="299"/>
      <c r="E11" s="300"/>
      <c r="F11" s="197"/>
      <c r="G11" s="176"/>
      <c r="H11" s="288"/>
      <c r="I11" s="774"/>
      <c r="J11" s="774"/>
      <c r="K11" s="774"/>
      <c r="L11" s="774"/>
      <c r="M11" s="774"/>
      <c r="N11" s="774"/>
      <c r="O11" s="774"/>
      <c r="P11" s="288"/>
      <c r="Q11" s="176"/>
    </row>
    <row r="12" spans="1:17" ht="22.5" customHeight="1">
      <c r="A12" s="176"/>
      <c r="B12" s="765" t="s">
        <v>1265</v>
      </c>
      <c r="C12" s="765"/>
      <c r="D12" s="180"/>
      <c r="E12" s="180"/>
      <c r="F12" s="197"/>
      <c r="G12" s="176"/>
      <c r="H12" s="288"/>
      <c r="I12" s="288"/>
      <c r="J12" s="288"/>
      <c r="K12" s="288"/>
      <c r="L12" s="288"/>
      <c r="M12" s="288"/>
      <c r="N12" s="288"/>
      <c r="O12" s="288"/>
      <c r="P12" s="288"/>
      <c r="Q12" s="176"/>
    </row>
    <row r="13" spans="1:17" ht="39" customHeight="1">
      <c r="A13" s="176"/>
      <c r="B13" s="710"/>
      <c r="C13" s="710"/>
      <c r="D13" s="710"/>
      <c r="E13" s="710"/>
      <c r="F13" s="197"/>
      <c r="G13" s="176"/>
      <c r="H13" s="288"/>
      <c r="I13" s="288"/>
      <c r="J13" s="288"/>
      <c r="K13" s="288"/>
      <c r="L13" s="288"/>
      <c r="M13" s="288"/>
      <c r="N13" s="288"/>
      <c r="O13" s="288"/>
      <c r="P13" s="288"/>
      <c r="Q13" s="176"/>
    </row>
    <row r="14" spans="1:17">
      <c r="A14" s="176"/>
      <c r="B14" s="710"/>
      <c r="C14" s="710"/>
      <c r="D14" s="710"/>
      <c r="E14" s="710"/>
      <c r="F14" s="197"/>
      <c r="G14" s="176"/>
      <c r="H14" s="288"/>
      <c r="I14" s="288"/>
      <c r="J14" s="288"/>
      <c r="K14" s="288"/>
      <c r="L14" s="288"/>
      <c r="M14" s="288"/>
      <c r="N14" s="288"/>
      <c r="O14" s="288"/>
      <c r="P14" s="288"/>
      <c r="Q14" s="176"/>
    </row>
    <row r="15" spans="1:17">
      <c r="A15" s="176"/>
      <c r="B15" s="710"/>
      <c r="C15" s="710"/>
      <c r="D15" s="710"/>
      <c r="E15" s="710"/>
      <c r="F15" s="197"/>
      <c r="G15" s="176"/>
      <c r="H15" s="288"/>
      <c r="I15" s="288"/>
      <c r="J15" s="288"/>
      <c r="K15" s="288"/>
      <c r="L15" s="288"/>
      <c r="M15" s="288"/>
      <c r="N15" s="288"/>
      <c r="O15" s="288"/>
      <c r="P15" s="288"/>
      <c r="Q15" s="176"/>
    </row>
    <row r="16" spans="1:17">
      <c r="A16" s="176"/>
      <c r="B16" s="710"/>
      <c r="C16" s="710"/>
      <c r="D16" s="710"/>
      <c r="E16" s="710"/>
      <c r="F16" s="197"/>
      <c r="G16" s="176"/>
      <c r="H16" s="288"/>
      <c r="I16" s="288"/>
      <c r="J16" s="288"/>
      <c r="K16" s="288"/>
      <c r="L16" s="288"/>
      <c r="M16" s="288"/>
      <c r="N16" s="288"/>
      <c r="O16" s="288"/>
      <c r="P16" s="288"/>
      <c r="Q16" s="176"/>
    </row>
    <row r="17" spans="1:17">
      <c r="A17" s="176"/>
      <c r="B17" s="710"/>
      <c r="C17" s="710"/>
      <c r="D17" s="710"/>
      <c r="E17" s="710"/>
      <c r="F17" s="197"/>
      <c r="G17" s="176"/>
      <c r="H17" s="288"/>
      <c r="I17" s="288"/>
      <c r="J17" s="288"/>
      <c r="K17" s="288"/>
      <c r="L17" s="288"/>
      <c r="M17" s="288"/>
      <c r="N17" s="288"/>
      <c r="O17" s="288"/>
      <c r="P17" s="288"/>
      <c r="Q17" s="176"/>
    </row>
    <row r="18" spans="1:17">
      <c r="A18" s="176"/>
      <c r="B18" s="710"/>
      <c r="C18" s="710"/>
      <c r="D18" s="710"/>
      <c r="E18" s="710"/>
      <c r="F18" s="197"/>
      <c r="G18" s="176"/>
      <c r="H18" s="288"/>
      <c r="I18" s="288"/>
      <c r="J18" s="288"/>
      <c r="K18" s="288"/>
      <c r="L18" s="288"/>
      <c r="M18" s="288"/>
      <c r="N18" s="288"/>
      <c r="O18" s="288"/>
      <c r="P18" s="288"/>
      <c r="Q18" s="176"/>
    </row>
    <row r="19" spans="1:17">
      <c r="A19" s="176"/>
      <c r="B19" s="180"/>
      <c r="C19" s="180"/>
      <c r="D19" s="180"/>
      <c r="E19" s="180"/>
      <c r="F19" s="197"/>
      <c r="G19" s="176"/>
      <c r="H19" s="288"/>
      <c r="I19" s="288"/>
      <c r="J19" s="288"/>
      <c r="K19" s="288"/>
      <c r="L19" s="288"/>
      <c r="M19" s="288"/>
      <c r="N19" s="288"/>
      <c r="O19" s="288"/>
      <c r="P19" s="288"/>
      <c r="Q19" s="176"/>
    </row>
  </sheetData>
  <sheetProtection algorithmName="SHA-512" hashValue="8pm2hJF6y0lOcmcVjTGxc3yOxJDO0N6UkvApcur/hYSYxbkBD6EwDz9amVpipyW6sJxyL7tdYusIBKD0kxhLYQ==" saltValue="HJPvyKTWgLUFd9o9OgZpmg=="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tabSelected="1" topLeftCell="A26" zoomScaleNormal="100" workbookViewId="0">
      <selection activeCell="D3" sqref="D3"/>
    </sheetView>
  </sheetViews>
  <sheetFormatPr baseColWidth="10" defaultColWidth="10.81640625" defaultRowHeight="14.5"/>
  <cols>
    <col min="1" max="2" width="1.1796875" style="182" customWidth="1"/>
    <col min="3" max="3" width="16.54296875" style="182" customWidth="1"/>
    <col min="4" max="4" width="25" style="182" customWidth="1"/>
    <col min="5" max="6" width="10.81640625" style="182"/>
    <col min="7" max="7" width="72.54296875" style="182" customWidth="1"/>
    <col min="8" max="9" width="1.453125" style="182" customWidth="1"/>
    <col min="10" max="16384" width="10.81640625" style="182"/>
  </cols>
  <sheetData>
    <row r="1" spans="1:9" ht="44.15" customHeight="1" thickBot="1">
      <c r="A1" s="176"/>
      <c r="B1" s="180"/>
      <c r="C1" s="779" t="s">
        <v>1705</v>
      </c>
      <c r="D1" s="779"/>
      <c r="E1" s="779"/>
      <c r="F1" s="779"/>
      <c r="G1" s="779"/>
      <c r="H1" s="180"/>
      <c r="I1" s="176"/>
    </row>
    <row r="2" spans="1:9" ht="23.25" customHeight="1" thickTop="1">
      <c r="A2" s="176"/>
      <c r="B2" s="180"/>
      <c r="C2" s="139"/>
      <c r="D2" s="180"/>
      <c r="E2" s="180"/>
      <c r="F2" s="180"/>
      <c r="G2" s="180"/>
      <c r="H2" s="180"/>
      <c r="I2" s="176"/>
    </row>
    <row r="3" spans="1:9">
      <c r="A3" s="176"/>
      <c r="B3" s="180"/>
      <c r="C3" s="263" t="s">
        <v>1910</v>
      </c>
      <c r="D3" s="305"/>
      <c r="E3" s="252" t="s">
        <v>1440</v>
      </c>
      <c r="F3" s="180"/>
      <c r="G3" s="180"/>
      <c r="H3" s="180"/>
      <c r="I3" s="176"/>
    </row>
    <row r="4" spans="1:9">
      <c r="A4" s="176"/>
      <c r="B4" s="180"/>
      <c r="C4" s="180"/>
      <c r="D4" s="180"/>
      <c r="E4" s="180"/>
      <c r="F4" s="180"/>
      <c r="G4" s="180"/>
      <c r="H4" s="180"/>
      <c r="I4" s="176"/>
    </row>
    <row r="5" spans="1:9" ht="34.5" customHeight="1">
      <c r="A5" s="176"/>
      <c r="B5" s="180"/>
      <c r="C5" s="714" t="s">
        <v>1911</v>
      </c>
      <c r="D5" s="714"/>
      <c r="E5" s="714"/>
      <c r="F5" s="714"/>
      <c r="G5" s="714"/>
      <c r="H5" s="180"/>
      <c r="I5" s="176"/>
    </row>
    <row r="6" spans="1:9" ht="18.649999999999999" customHeight="1">
      <c r="A6" s="176"/>
      <c r="B6" s="180"/>
      <c r="C6" s="784" t="s">
        <v>2249</v>
      </c>
      <c r="D6" s="784"/>
      <c r="E6" s="784"/>
      <c r="F6" s="784"/>
      <c r="G6" s="784"/>
      <c r="H6" s="180"/>
      <c r="I6" s="176"/>
    </row>
    <row r="7" spans="1:9" ht="46.5" customHeight="1">
      <c r="A7" s="176"/>
      <c r="B7" s="180"/>
      <c r="C7" s="714" t="s">
        <v>1912</v>
      </c>
      <c r="D7" s="714"/>
      <c r="E7" s="714"/>
      <c r="F7" s="714"/>
      <c r="G7" s="714"/>
      <c r="H7" s="180"/>
      <c r="I7" s="176"/>
    </row>
    <row r="8" spans="1:9" ht="16.5" customHeight="1">
      <c r="A8" s="176"/>
      <c r="B8" s="180"/>
      <c r="C8" s="784" t="s">
        <v>2237</v>
      </c>
      <c r="D8" s="784"/>
      <c r="E8" s="784"/>
      <c r="F8" s="784"/>
      <c r="G8" s="784"/>
      <c r="H8" s="180"/>
      <c r="I8" s="176"/>
    </row>
    <row r="9" spans="1:9" ht="18" customHeight="1">
      <c r="A9" s="176"/>
      <c r="B9" s="180"/>
      <c r="C9" s="714" t="s">
        <v>1450</v>
      </c>
      <c r="D9" s="714"/>
      <c r="E9" s="714"/>
      <c r="F9" s="714"/>
      <c r="G9" s="714"/>
      <c r="H9" s="180"/>
      <c r="I9" s="176"/>
    </row>
    <row r="10" spans="1:9" ht="35.25" customHeight="1">
      <c r="A10" s="176"/>
      <c r="B10" s="180"/>
      <c r="C10" s="306"/>
      <c r="D10" s="180" t="s">
        <v>1573</v>
      </c>
      <c r="E10" s="180"/>
      <c r="F10" s="180"/>
      <c r="G10" s="180"/>
      <c r="H10" s="180"/>
      <c r="I10" s="176"/>
    </row>
    <row r="11" spans="1:9" ht="24" customHeight="1">
      <c r="A11" s="176"/>
      <c r="B11" s="180"/>
      <c r="C11" s="306"/>
      <c r="D11" s="731" t="s">
        <v>1913</v>
      </c>
      <c r="E11" s="731"/>
      <c r="F11" s="731"/>
      <c r="G11" s="731"/>
      <c r="H11" s="180"/>
      <c r="I11" s="176"/>
    </row>
    <row r="12" spans="1:9" ht="24" customHeight="1">
      <c r="A12" s="176"/>
      <c r="B12" s="180"/>
      <c r="C12" s="180"/>
      <c r="D12" s="180"/>
      <c r="E12" s="180"/>
      <c r="F12" s="180"/>
      <c r="G12" s="180"/>
      <c r="H12" s="180"/>
      <c r="I12" s="176"/>
    </row>
    <row r="13" spans="1:9" ht="24" customHeight="1">
      <c r="A13" s="176"/>
      <c r="B13" s="180"/>
      <c r="C13" s="765" t="s">
        <v>1441</v>
      </c>
      <c r="D13" s="765"/>
      <c r="E13" s="180"/>
      <c r="F13" s="180"/>
      <c r="G13" s="180"/>
      <c r="H13" s="180"/>
      <c r="I13" s="176"/>
    </row>
    <row r="14" spans="1:9" ht="13.5" customHeight="1">
      <c r="A14" s="176"/>
      <c r="B14" s="180"/>
      <c r="C14" s="180"/>
      <c r="D14" s="180"/>
      <c r="E14" s="180"/>
      <c r="F14" s="180"/>
      <c r="G14" s="180"/>
      <c r="H14" s="180"/>
      <c r="I14" s="176"/>
    </row>
    <row r="15" spans="1:9" ht="61.5" customHeight="1">
      <c r="A15" s="176"/>
      <c r="B15" s="180"/>
      <c r="C15" s="783" t="s">
        <v>1451</v>
      </c>
      <c r="D15" s="783"/>
      <c r="E15" s="783"/>
      <c r="F15" s="783"/>
      <c r="G15" s="783"/>
      <c r="H15" s="180"/>
      <c r="I15" s="176"/>
    </row>
    <row r="16" spans="1:9">
      <c r="A16" s="176"/>
      <c r="B16" s="180"/>
      <c r="C16" s="180"/>
      <c r="D16" s="180"/>
      <c r="E16" s="180"/>
      <c r="F16" s="180"/>
      <c r="G16" s="180"/>
      <c r="H16" s="180"/>
      <c r="I16" s="176"/>
    </row>
    <row r="17" spans="1:9">
      <c r="A17" s="176"/>
      <c r="B17" s="180"/>
      <c r="C17" s="263" t="s">
        <v>1574</v>
      </c>
      <c r="D17" s="180"/>
      <c r="E17" s="180"/>
      <c r="F17" s="180"/>
      <c r="G17" s="180"/>
      <c r="H17" s="180"/>
      <c r="I17" s="176"/>
    </row>
    <row r="18" spans="1:9">
      <c r="A18" s="176"/>
      <c r="B18" s="180"/>
      <c r="C18" s="180"/>
      <c r="D18" s="180"/>
      <c r="E18" s="180"/>
      <c r="F18" s="180"/>
      <c r="G18" s="180"/>
      <c r="H18" s="180"/>
      <c r="I18" s="176"/>
    </row>
    <row r="19" spans="1:9">
      <c r="A19" s="176"/>
      <c r="B19" s="180"/>
      <c r="C19" s="764" t="s">
        <v>1914</v>
      </c>
      <c r="D19" s="764"/>
      <c r="E19" s="764"/>
      <c r="F19" s="764"/>
      <c r="G19" s="764"/>
      <c r="H19" s="180"/>
      <c r="I19" s="176"/>
    </row>
    <row r="20" spans="1:9">
      <c r="A20" s="176"/>
      <c r="B20" s="180"/>
      <c r="C20" s="180"/>
      <c r="D20" s="180"/>
      <c r="E20" s="180"/>
      <c r="F20" s="180"/>
      <c r="G20" s="180"/>
      <c r="H20" s="180"/>
      <c r="I20" s="176"/>
    </row>
    <row r="21" spans="1:9">
      <c r="A21" s="176"/>
      <c r="B21" s="180"/>
      <c r="C21" s="781" t="s">
        <v>2238</v>
      </c>
      <c r="D21" s="782"/>
      <c r="E21" s="782"/>
      <c r="F21" s="180"/>
      <c r="G21" s="180"/>
      <c r="H21" s="180"/>
      <c r="I21" s="176"/>
    </row>
    <row r="22" spans="1:9">
      <c r="A22" s="176"/>
      <c r="B22" s="180"/>
      <c r="C22" s="180"/>
      <c r="D22" s="180"/>
      <c r="E22" s="180"/>
      <c r="F22" s="180"/>
      <c r="G22" s="180"/>
      <c r="H22" s="180"/>
      <c r="I22" s="176"/>
    </row>
    <row r="23" spans="1:9" s="308" customFormat="1" ht="28.5" customHeight="1">
      <c r="A23" s="307"/>
      <c r="B23" s="263"/>
      <c r="C23" s="780" t="s">
        <v>1915</v>
      </c>
      <c r="D23" s="780"/>
      <c r="E23" s="780"/>
      <c r="F23" s="780"/>
      <c r="G23" s="780"/>
      <c r="H23" s="263"/>
      <c r="I23" s="307"/>
    </row>
    <row r="24" spans="1:9">
      <c r="A24" s="176"/>
      <c r="B24" s="180"/>
      <c r="C24" s="180"/>
      <c r="D24" s="180"/>
      <c r="E24" s="180"/>
      <c r="F24" s="180"/>
      <c r="G24" s="180"/>
      <c r="H24" s="180"/>
      <c r="I24" s="176"/>
    </row>
  </sheetData>
  <sheetProtection algorithmName="SHA-512" hashValue="odVsj24qkoYc4oR8psmAHPTdg/YdavY34rRTSfWeJ7jbwZYlwogcXxcxUYRhIGj9mhSglhoSMRz0tktzQixp0Q==" saltValue="jWJ6XfVVZ9EclnvJKX/LUw=="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display="EPRTNT@Tourismexyz.ca" xr:uid="{C1D86373-939F-4125-9A20-20C42B9953C8}"/>
    <hyperlink ref="C21:E21" r:id="rId2" display="EPRTNT@mtl.org" xr:uid="{62EB774E-A807-45D4-B167-E264472DCE81}"/>
  </hyperlinks>
  <pageMargins left="0.7" right="0.7" top="0.75" bottom="0.75" header="0.3" footer="0.3"/>
  <pageSetup paperSize="5" scale="9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18785" r:id="rId6" name="Check Box 1">
              <controlPr locked="0" defaultSize="0" autoFill="0" autoLine="0" autoPict="0" altText="">
                <anchor moveWithCells="1">
                  <from>
                    <xdr:col>2</xdr:col>
                    <xdr:colOff>723900</xdr:colOff>
                    <xdr:row>9</xdr:row>
                    <xdr:rowOff>222250</xdr:rowOff>
                  </from>
                  <to>
                    <xdr:col>2</xdr:col>
                    <xdr:colOff>914400</xdr:colOff>
                    <xdr:row>10</xdr:row>
                    <xdr:rowOff>31750</xdr:rowOff>
                  </to>
                </anchor>
              </controlPr>
            </control>
          </mc:Choice>
        </mc:AlternateContent>
        <mc:AlternateContent xmlns:mc="http://schemas.openxmlformats.org/markup-compatibility/2006">
          <mc:Choice Requires="x14">
            <control shapeId="118786" r:id="rId7" name="Check Box 2">
              <controlPr locked="0" defaultSize="0" autoFill="0" autoLine="0" autoPict="0" altText="">
                <anchor moveWithCells="1">
                  <from>
                    <xdr:col>2</xdr:col>
                    <xdr:colOff>723900</xdr:colOff>
                    <xdr:row>10</xdr:row>
                    <xdr:rowOff>76200</xdr:rowOff>
                  </from>
                  <to>
                    <xdr:col>2</xdr:col>
                    <xdr:colOff>914400</xdr:colOff>
                    <xdr:row>11</xdr:row>
                    <xdr:rowOff>31750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showGridLines="0" topLeftCell="A12" zoomScaleNormal="100" workbookViewId="0">
      <selection activeCell="I9" sqref="I9"/>
    </sheetView>
  </sheetViews>
  <sheetFormatPr baseColWidth="10" defaultColWidth="11.453125" defaultRowHeight="14.5"/>
  <cols>
    <col min="1" max="1" width="1.1796875" style="182" customWidth="1"/>
    <col min="2" max="2" width="2.453125" style="318" customWidth="1"/>
    <col min="3" max="3" width="84.453125" style="182" customWidth="1"/>
    <col min="4" max="4" width="17.54296875" style="182" customWidth="1"/>
    <col min="5" max="5" width="1.453125" style="182" customWidth="1"/>
    <col min="6" max="6" width="1.1796875" style="182" customWidth="1"/>
    <col min="7" max="16384" width="11.453125" style="182"/>
  </cols>
  <sheetData>
    <row r="1" spans="1:6" s="258" customFormat="1" ht="48.75" customHeight="1" thickBot="1">
      <c r="A1" s="257"/>
      <c r="B1" s="319"/>
      <c r="C1" s="757" t="s">
        <v>1733</v>
      </c>
      <c r="D1" s="757"/>
      <c r="E1" s="133"/>
      <c r="F1" s="257"/>
    </row>
    <row r="2" spans="1:6" s="258" customFormat="1" ht="32.25" customHeight="1" thickTop="1" thickBot="1">
      <c r="A2" s="257"/>
      <c r="B2" s="319"/>
      <c r="C2" s="785" t="s">
        <v>1916</v>
      </c>
      <c r="D2" s="785"/>
      <c r="E2" s="309"/>
      <c r="F2" s="257"/>
    </row>
    <row r="3" spans="1:6" ht="12.65" customHeight="1" thickTop="1">
      <c r="A3" s="176"/>
      <c r="B3" s="190"/>
      <c r="C3" s="310"/>
      <c r="D3" s="310"/>
      <c r="E3" s="310"/>
      <c r="F3" s="176"/>
    </row>
    <row r="4" spans="1:6" ht="12.65" customHeight="1">
      <c r="A4" s="176"/>
      <c r="B4" s="190"/>
      <c r="C4" s="366"/>
      <c r="D4" s="366"/>
      <c r="E4" s="366"/>
      <c r="F4" s="176"/>
    </row>
    <row r="5" spans="1:6" ht="81" customHeight="1">
      <c r="A5" s="176"/>
      <c r="B5" s="190"/>
      <c r="C5" s="158" t="s">
        <v>1917</v>
      </c>
      <c r="D5" s="158"/>
      <c r="E5" s="158"/>
      <c r="F5" s="176"/>
    </row>
    <row r="6" spans="1:6" ht="28.5" customHeight="1">
      <c r="A6" s="176"/>
      <c r="B6" s="190"/>
      <c r="C6" s="158"/>
      <c r="D6" s="158"/>
      <c r="E6" s="158"/>
      <c r="F6" s="176"/>
    </row>
    <row r="7" spans="1:6" ht="15" customHeight="1">
      <c r="A7" s="176"/>
      <c r="B7" s="190"/>
      <c r="C7" s="158"/>
      <c r="D7" s="158"/>
      <c r="E7" s="158"/>
      <c r="F7" s="176"/>
    </row>
    <row r="8" spans="1:6" ht="74.25" customHeight="1">
      <c r="A8" s="176"/>
      <c r="B8" s="311" t="s">
        <v>1310</v>
      </c>
      <c r="C8" s="312" t="s">
        <v>1918</v>
      </c>
      <c r="D8" s="423"/>
      <c r="E8" s="313"/>
      <c r="F8" s="176"/>
    </row>
    <row r="9" spans="1:6" ht="70.5" customHeight="1">
      <c r="A9" s="176"/>
      <c r="B9" s="311" t="s">
        <v>1311</v>
      </c>
      <c r="C9" s="312" t="s">
        <v>1919</v>
      </c>
      <c r="D9" s="423"/>
      <c r="E9" s="314"/>
      <c r="F9" s="176"/>
    </row>
    <row r="10" spans="1:6" ht="103.5" customHeight="1">
      <c r="A10" s="176"/>
      <c r="B10" s="311" t="s">
        <v>1312</v>
      </c>
      <c r="C10" s="312" t="s">
        <v>1920</v>
      </c>
      <c r="D10" s="423"/>
      <c r="E10" s="314"/>
      <c r="F10" s="176"/>
    </row>
    <row r="11" spans="1:6" ht="128.25" customHeight="1">
      <c r="A11" s="176"/>
      <c r="B11" s="311" t="s">
        <v>1313</v>
      </c>
      <c r="C11" s="312" t="s">
        <v>1921</v>
      </c>
      <c r="D11" s="423"/>
      <c r="E11" s="314"/>
      <c r="F11" s="176"/>
    </row>
    <row r="12" spans="1:6" ht="134.25" customHeight="1">
      <c r="A12" s="176"/>
      <c r="B12" s="311" t="s">
        <v>1314</v>
      </c>
      <c r="C12" s="312" t="s">
        <v>1922</v>
      </c>
      <c r="D12" s="423"/>
      <c r="E12" s="314"/>
      <c r="F12" s="176"/>
    </row>
    <row r="13" spans="1:6" ht="109.5" customHeight="1">
      <c r="A13" s="176"/>
      <c r="B13" s="311" t="s">
        <v>1315</v>
      </c>
      <c r="C13" s="312" t="s">
        <v>1923</v>
      </c>
      <c r="D13" s="423"/>
      <c r="E13" s="314"/>
      <c r="F13" s="176"/>
    </row>
    <row r="14" spans="1:6" ht="123.75" customHeight="1">
      <c r="A14" s="176"/>
      <c r="B14" s="315" t="s">
        <v>1316</v>
      </c>
      <c r="C14" s="316" t="s">
        <v>1924</v>
      </c>
      <c r="D14" s="423"/>
      <c r="E14" s="317"/>
      <c r="F14" s="176"/>
    </row>
    <row r="15" spans="1:6" ht="71.5" customHeight="1">
      <c r="A15" s="176"/>
      <c r="B15" s="190"/>
      <c r="C15" s="129"/>
      <c r="D15" s="129"/>
      <c r="E15" s="180"/>
      <c r="F15" s="176"/>
    </row>
    <row r="16" spans="1:6" ht="23.15" customHeight="1">
      <c r="A16" s="176"/>
      <c r="B16" s="190"/>
      <c r="C16" s="180" t="s">
        <v>1265</v>
      </c>
      <c r="D16" s="180"/>
      <c r="E16" s="180"/>
      <c r="F16" s="176"/>
    </row>
    <row r="17" spans="1:6" ht="129" customHeight="1">
      <c r="A17" s="176"/>
      <c r="B17" s="190"/>
      <c r="C17" s="720"/>
      <c r="D17" s="720"/>
      <c r="E17" s="720"/>
      <c r="F17" s="176"/>
    </row>
    <row r="18" spans="1:6" ht="24.65" customHeight="1">
      <c r="A18" s="176"/>
      <c r="B18" s="190"/>
      <c r="C18" s="180"/>
      <c r="D18" s="180"/>
      <c r="E18" s="180"/>
      <c r="F18" s="176"/>
    </row>
    <row r="19" spans="1:6" ht="24.65" customHeight="1">
      <c r="A19" s="176"/>
      <c r="B19" s="190"/>
      <c r="C19" s="180"/>
      <c r="D19" s="180"/>
      <c r="E19" s="180"/>
      <c r="F19" s="176"/>
    </row>
    <row r="20" spans="1:6" ht="24.65" customHeight="1"/>
    <row r="21" spans="1:6" ht="24.65" customHeight="1"/>
  </sheetData>
  <sheetProtection formatCells="0" formatColumns="0" formatRows="0" insertColumns="0" insertRows="0" insertHyperlinks="0" deleteColumns="0" deleteRows="0" sort="0" autoFilter="0" pivotTables="0"/>
  <mergeCells count="3">
    <mergeCell ref="C1:D1"/>
    <mergeCell ref="C2:D2"/>
    <mergeCell ref="C17:E17"/>
  </mergeCells>
  <dataValidations count="1">
    <dataValidation type="list" allowBlank="1" showInputMessage="1" showErrorMessage="1" prompt="Choisir" sqref="D8:D14" xr:uid="{09C88FE4-4F0B-4B29-93A9-51DFAF6308A9}">
      <formula1>OuiNon</formula1>
    </dataValidation>
  </dataValidations>
  <pageMargins left="0.23622047244094491" right="0.23622047244094491" top="0.35433070866141736" bottom="0.35433070866141736" header="0.31496062992125984" footer="0.31496062992125984"/>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showGridLines="0" zoomScaleNormal="100" workbookViewId="0">
      <selection activeCell="N8" sqref="N8"/>
    </sheetView>
  </sheetViews>
  <sheetFormatPr baseColWidth="10" defaultColWidth="11.453125" defaultRowHeight="23.5"/>
  <cols>
    <col min="1" max="1" width="1.1796875" style="182" customWidth="1"/>
    <col min="2" max="2" width="4.1796875" style="182" customWidth="1"/>
    <col min="3" max="3" width="24" style="182" customWidth="1"/>
    <col min="4" max="5" width="19.453125" style="182" customWidth="1"/>
    <col min="6" max="7" width="17.81640625" style="182" customWidth="1"/>
    <col min="8" max="9" width="19.453125" style="182" customWidth="1"/>
    <col min="10" max="10" width="19.81640625" style="182" customWidth="1"/>
    <col min="11" max="11" width="1.453125" style="255" customWidth="1"/>
    <col min="12" max="12" width="1.1796875" style="182" customWidth="1"/>
    <col min="13" max="13" width="1.81640625" style="182" customWidth="1"/>
    <col min="14" max="14" width="43.453125" style="182" customWidth="1"/>
    <col min="15" max="16384" width="11.453125" style="182"/>
  </cols>
  <sheetData>
    <row r="1" spans="1:12" s="258" customFormat="1" ht="48.75" customHeight="1" thickBot="1">
      <c r="A1" s="257"/>
      <c r="B1" s="753" t="s">
        <v>1705</v>
      </c>
      <c r="C1" s="753"/>
      <c r="D1" s="753"/>
      <c r="E1" s="753"/>
      <c r="F1" s="753"/>
      <c r="G1" s="753"/>
      <c r="H1" s="753"/>
      <c r="I1" s="753"/>
      <c r="J1" s="753"/>
      <c r="K1" s="133"/>
      <c r="L1" s="257"/>
    </row>
    <row r="2" spans="1:12" s="258" customFormat="1" ht="32.25" customHeight="1" thickTop="1" thickBot="1">
      <c r="A2" s="257"/>
      <c r="B2" s="785" t="s">
        <v>1925</v>
      </c>
      <c r="C2" s="785"/>
      <c r="D2" s="785"/>
      <c r="E2" s="785"/>
      <c r="F2" s="785"/>
      <c r="G2" s="785"/>
      <c r="H2" s="785"/>
      <c r="I2" s="785"/>
      <c r="J2" s="785"/>
      <c r="K2" s="133"/>
      <c r="L2" s="257"/>
    </row>
    <row r="3" spans="1:12" ht="32.25" customHeight="1" thickTop="1">
      <c r="A3" s="176"/>
      <c r="B3" s="290"/>
      <c r="C3" s="290"/>
      <c r="D3" s="290"/>
      <c r="E3" s="290"/>
      <c r="F3" s="290"/>
      <c r="G3" s="290"/>
      <c r="H3" s="290"/>
      <c r="I3" s="290"/>
      <c r="J3" s="208"/>
      <c r="K3" s="197"/>
      <c r="L3" s="176"/>
    </row>
    <row r="4" spans="1:12" ht="38.25" customHeight="1">
      <c r="A4" s="176"/>
      <c r="B4" s="290"/>
      <c r="C4" s="789" t="s">
        <v>1926</v>
      </c>
      <c r="D4" s="790"/>
      <c r="E4" s="790"/>
      <c r="F4" s="790"/>
      <c r="G4" s="791"/>
      <c r="H4" s="797"/>
      <c r="I4" s="770"/>
      <c r="J4" s="770"/>
      <c r="K4" s="197"/>
      <c r="L4" s="176"/>
    </row>
    <row r="5" spans="1:12" ht="94.5" customHeight="1">
      <c r="A5" s="320"/>
      <c r="B5" s="290"/>
      <c r="C5" s="321" t="s">
        <v>1927</v>
      </c>
      <c r="D5" s="321" t="s">
        <v>1317</v>
      </c>
      <c r="E5" s="321" t="s">
        <v>1318</v>
      </c>
      <c r="F5" s="321" t="s">
        <v>1928</v>
      </c>
      <c r="G5" s="321" t="s">
        <v>1929</v>
      </c>
      <c r="H5" s="321" t="s">
        <v>1319</v>
      </c>
      <c r="I5" s="321" t="s">
        <v>1320</v>
      </c>
      <c r="J5" s="321" t="s">
        <v>1930</v>
      </c>
      <c r="K5" s="197"/>
      <c r="L5" s="320"/>
    </row>
    <row r="6" spans="1:12" ht="37.5" customHeight="1">
      <c r="A6" s="322"/>
      <c r="B6" s="250">
        <v>1</v>
      </c>
      <c r="C6" s="323"/>
      <c r="D6" s="361"/>
      <c r="E6" s="361"/>
      <c r="F6" s="324" t="e">
        <f>D6/E6</f>
        <v>#DIV/0!</v>
      </c>
      <c r="G6" s="792" t="e">
        <f>(F6+F7)/2</f>
        <v>#DIV/0!</v>
      </c>
      <c r="H6" s="361"/>
      <c r="I6" s="361"/>
      <c r="J6" s="325" t="e">
        <f>I6/H6</f>
        <v>#DIV/0!</v>
      </c>
      <c r="K6" s="197"/>
      <c r="L6" s="322"/>
    </row>
    <row r="7" spans="1:12" ht="43.5" customHeight="1">
      <c r="A7" s="176"/>
      <c r="B7" s="250">
        <v>2</v>
      </c>
      <c r="C7" s="323"/>
      <c r="D7" s="361"/>
      <c r="E7" s="361"/>
      <c r="F7" s="324" t="e">
        <f>D7/E7</f>
        <v>#DIV/0!</v>
      </c>
      <c r="G7" s="793"/>
      <c r="H7" s="361"/>
      <c r="I7" s="361"/>
      <c r="J7" s="325" t="e">
        <f t="shared" ref="J7" si="0">I7/H7</f>
        <v>#DIV/0!</v>
      </c>
      <c r="K7" s="197"/>
      <c r="L7" s="176"/>
    </row>
    <row r="8" spans="1:12" ht="43.5" customHeight="1">
      <c r="A8" s="326"/>
      <c r="B8" s="250"/>
      <c r="C8" s="180"/>
      <c r="D8" s="327"/>
      <c r="E8" s="327"/>
      <c r="F8" s="328"/>
      <c r="G8" s="328"/>
      <c r="H8" s="328"/>
      <c r="I8" s="328"/>
      <c r="J8" s="328"/>
      <c r="K8" s="197"/>
      <c r="L8" s="326"/>
    </row>
    <row r="9" spans="1:12" ht="50.25" customHeight="1">
      <c r="A9" s="176"/>
      <c r="B9" s="267"/>
      <c r="C9" s="789" t="s">
        <v>1321</v>
      </c>
      <c r="D9" s="790"/>
      <c r="E9" s="790"/>
      <c r="F9" s="790"/>
      <c r="G9" s="790"/>
      <c r="H9" s="790"/>
      <c r="I9" s="790"/>
      <c r="J9" s="791"/>
      <c r="K9" s="197"/>
      <c r="L9" s="176"/>
    </row>
    <row r="10" spans="1:12" ht="93">
      <c r="A10" s="176"/>
      <c r="B10" s="267"/>
      <c r="C10" s="321" t="s">
        <v>1927</v>
      </c>
      <c r="D10" s="321" t="s">
        <v>1317</v>
      </c>
      <c r="E10" s="321" t="s">
        <v>1436</v>
      </c>
      <c r="F10" s="321" t="s">
        <v>1928</v>
      </c>
      <c r="G10" s="321" t="s">
        <v>1931</v>
      </c>
      <c r="H10" s="321" t="s">
        <v>1319</v>
      </c>
      <c r="I10" s="321" t="s">
        <v>1320</v>
      </c>
      <c r="J10" s="321" t="s">
        <v>1930</v>
      </c>
      <c r="K10" s="197"/>
      <c r="L10" s="176"/>
    </row>
    <row r="11" spans="1:12" ht="43.5" customHeight="1">
      <c r="A11" s="176"/>
      <c r="B11" s="267">
        <v>1</v>
      </c>
      <c r="C11" s="323"/>
      <c r="D11" s="361"/>
      <c r="E11" s="361"/>
      <c r="F11" s="325" t="e">
        <f>D11/E11</f>
        <v>#DIV/0!</v>
      </c>
      <c r="G11" s="794" t="e">
        <f>(F11+F12+F13)/3</f>
        <v>#DIV/0!</v>
      </c>
      <c r="H11" s="361"/>
      <c r="I11" s="361"/>
      <c r="J11" s="325" t="e">
        <f>I11/H11</f>
        <v>#DIV/0!</v>
      </c>
      <c r="K11" s="197"/>
      <c r="L11" s="176"/>
    </row>
    <row r="12" spans="1:12" ht="41.25" customHeight="1">
      <c r="A12" s="176"/>
      <c r="B12" s="267">
        <v>2</v>
      </c>
      <c r="C12" s="323"/>
      <c r="D12" s="361"/>
      <c r="E12" s="361"/>
      <c r="F12" s="325" t="e">
        <f>D12/E12</f>
        <v>#DIV/0!</v>
      </c>
      <c r="G12" s="795"/>
      <c r="H12" s="361"/>
      <c r="I12" s="361"/>
      <c r="J12" s="325" t="e">
        <f t="shared" ref="J12:J13" si="1">I12/H12</f>
        <v>#DIV/0!</v>
      </c>
      <c r="K12" s="197"/>
      <c r="L12" s="176"/>
    </row>
    <row r="13" spans="1:12" ht="43.5" customHeight="1">
      <c r="A13" s="176"/>
      <c r="B13" s="267">
        <v>3</v>
      </c>
      <c r="C13" s="323"/>
      <c r="D13" s="361"/>
      <c r="E13" s="361"/>
      <c r="F13" s="325" t="e">
        <f>D13/E13</f>
        <v>#DIV/0!</v>
      </c>
      <c r="G13" s="796"/>
      <c r="H13" s="361"/>
      <c r="I13" s="361"/>
      <c r="J13" s="325" t="e">
        <f t="shared" si="1"/>
        <v>#DIV/0!</v>
      </c>
      <c r="K13" s="197"/>
      <c r="L13" s="176"/>
    </row>
    <row r="14" spans="1:12" ht="39" customHeight="1" thickBot="1">
      <c r="A14" s="176"/>
      <c r="B14" s="180"/>
      <c r="C14" s="180"/>
      <c r="D14" s="180"/>
      <c r="E14" s="180"/>
      <c r="F14" s="180"/>
      <c r="G14" s="180"/>
      <c r="H14" s="180"/>
      <c r="I14" s="180"/>
      <c r="J14" s="180"/>
      <c r="K14" s="197"/>
      <c r="L14" s="176"/>
    </row>
    <row r="15" spans="1:12" s="258" customFormat="1" ht="20.5" thickTop="1" thickBot="1">
      <c r="A15" s="257"/>
      <c r="B15" s="276"/>
      <c r="C15" s="785" t="s">
        <v>1932</v>
      </c>
      <c r="D15" s="785"/>
      <c r="E15" s="785"/>
      <c r="F15" s="785"/>
      <c r="G15" s="785"/>
      <c r="H15" s="785"/>
      <c r="I15" s="785"/>
      <c r="J15" s="785"/>
      <c r="K15" s="785"/>
      <c r="L15" s="257"/>
    </row>
    <row r="16" spans="1:12" ht="24" thickTop="1">
      <c r="A16" s="176"/>
      <c r="B16" s="180"/>
      <c r="C16" s="180"/>
      <c r="D16" s="180"/>
      <c r="E16" s="180"/>
      <c r="F16" s="180"/>
      <c r="G16" s="180"/>
      <c r="H16" s="180"/>
      <c r="I16" s="180"/>
      <c r="J16" s="180"/>
      <c r="K16" s="197"/>
      <c r="L16" s="176"/>
    </row>
    <row r="17" spans="1:12">
      <c r="A17" s="307"/>
      <c r="B17" s="263" t="s">
        <v>1310</v>
      </c>
      <c r="C17" s="788" t="s">
        <v>1933</v>
      </c>
      <c r="D17" s="788"/>
      <c r="E17" s="788"/>
      <c r="F17" s="306"/>
      <c r="G17" s="180" t="s">
        <v>1575</v>
      </c>
      <c r="H17" s="180"/>
      <c r="I17" s="180"/>
      <c r="J17" s="180"/>
      <c r="K17" s="197"/>
      <c r="L17" s="307"/>
    </row>
    <row r="18" spans="1:12" ht="11.25" customHeight="1">
      <c r="A18" s="176"/>
      <c r="B18" s="180"/>
      <c r="C18" s="180"/>
      <c r="D18" s="180"/>
      <c r="E18" s="180"/>
      <c r="F18" s="180"/>
      <c r="G18" s="180"/>
      <c r="H18" s="180"/>
      <c r="I18" s="180"/>
      <c r="J18" s="180"/>
      <c r="K18" s="197"/>
      <c r="L18" s="176"/>
    </row>
    <row r="19" spans="1:12" ht="21" customHeight="1">
      <c r="A19" s="176"/>
      <c r="B19" s="180"/>
      <c r="C19" s="180" t="s">
        <v>1934</v>
      </c>
      <c r="D19" s="329"/>
      <c r="E19" s="362">
        <f>D6+D7</f>
        <v>0</v>
      </c>
      <c r="F19" s="180"/>
      <c r="G19" s="180"/>
      <c r="H19" s="180"/>
      <c r="I19" s="180"/>
      <c r="J19" s="180"/>
      <c r="K19" s="197"/>
      <c r="L19" s="176"/>
    </row>
    <row r="20" spans="1:12" ht="21" customHeight="1">
      <c r="A20" s="176"/>
      <c r="B20" s="180"/>
      <c r="C20" s="180"/>
      <c r="D20" s="329"/>
      <c r="E20" s="180"/>
      <c r="F20" s="180"/>
      <c r="G20" s="180"/>
      <c r="H20" s="180"/>
      <c r="I20" s="180"/>
      <c r="J20" s="180"/>
      <c r="K20" s="197"/>
      <c r="L20" s="176"/>
    </row>
    <row r="21" spans="1:12">
      <c r="A21" s="176"/>
      <c r="B21" s="180"/>
      <c r="C21" s="306"/>
      <c r="D21" s="731" t="s">
        <v>1935</v>
      </c>
      <c r="E21" s="731"/>
      <c r="F21" s="731"/>
      <c r="G21" s="731"/>
      <c r="H21" s="252"/>
      <c r="I21" s="252"/>
      <c r="J21" s="180"/>
      <c r="K21" s="197"/>
      <c r="L21" s="176"/>
    </row>
    <row r="22" spans="1:12">
      <c r="A22" s="176"/>
      <c r="B22" s="180"/>
      <c r="C22" s="306"/>
      <c r="D22" s="764" t="s">
        <v>1936</v>
      </c>
      <c r="E22" s="764"/>
      <c r="F22" s="764"/>
      <c r="G22" s="764"/>
      <c r="H22" s="764"/>
      <c r="I22" s="764"/>
      <c r="J22" s="764"/>
      <c r="K22" s="197"/>
      <c r="L22" s="176"/>
    </row>
    <row r="23" spans="1:12">
      <c r="A23" s="176"/>
      <c r="B23" s="180"/>
      <c r="C23" s="180"/>
      <c r="D23" s="764"/>
      <c r="E23" s="764"/>
      <c r="F23" s="764"/>
      <c r="G23" s="764"/>
      <c r="H23" s="180"/>
      <c r="I23" s="180"/>
      <c r="J23" s="180"/>
      <c r="K23" s="197"/>
      <c r="L23" s="176"/>
    </row>
    <row r="24" spans="1:12">
      <c r="A24" s="176"/>
      <c r="B24" s="263" t="s">
        <v>1311</v>
      </c>
      <c r="C24" s="731" t="s">
        <v>1937</v>
      </c>
      <c r="D24" s="731"/>
      <c r="E24" s="731"/>
      <c r="F24" s="731"/>
      <c r="G24" s="731"/>
      <c r="H24" s="731"/>
      <c r="I24" s="731"/>
      <c r="J24" s="180"/>
      <c r="K24" s="197"/>
      <c r="L24" s="176"/>
    </row>
    <row r="25" spans="1:12" ht="15" customHeight="1">
      <c r="A25" s="176"/>
      <c r="B25" s="180"/>
      <c r="C25" s="180"/>
      <c r="D25" s="180"/>
      <c r="E25" s="180"/>
      <c r="F25" s="180"/>
      <c r="G25" s="180"/>
      <c r="H25" s="180"/>
      <c r="I25" s="180"/>
      <c r="J25" s="180"/>
      <c r="K25" s="197"/>
      <c r="L25" s="176"/>
    </row>
    <row r="26" spans="1:12" ht="15.75" customHeight="1">
      <c r="A26" s="176"/>
      <c r="B26" s="180"/>
      <c r="C26" s="180" t="s">
        <v>1938</v>
      </c>
      <c r="D26" s="180"/>
      <c r="E26" s="363" t="e">
        <f>G6</f>
        <v>#DIV/0!</v>
      </c>
      <c r="F26" s="180"/>
      <c r="G26" s="180" t="s">
        <v>1939</v>
      </c>
      <c r="H26" s="180"/>
      <c r="I26" s="364" t="e">
        <f>G11</f>
        <v>#DIV/0!</v>
      </c>
      <c r="J26" s="180"/>
      <c r="K26" s="197"/>
      <c r="L26" s="176"/>
    </row>
    <row r="27" spans="1:12" ht="15.75" customHeight="1">
      <c r="A27" s="176"/>
      <c r="B27" s="180"/>
      <c r="C27" s="180"/>
      <c r="D27" s="180"/>
      <c r="E27" s="330"/>
      <c r="F27" s="180"/>
      <c r="G27" s="180"/>
      <c r="H27" s="180"/>
      <c r="I27" s="331"/>
      <c r="J27" s="180"/>
      <c r="K27" s="197"/>
      <c r="L27" s="176"/>
    </row>
    <row r="28" spans="1:12" ht="15.75" customHeight="1">
      <c r="A28" s="176"/>
      <c r="B28" s="180"/>
      <c r="C28" s="180"/>
      <c r="D28" s="180"/>
      <c r="E28" s="330"/>
      <c r="F28" s="180"/>
      <c r="G28" s="180"/>
      <c r="H28" s="180"/>
      <c r="I28" s="331"/>
      <c r="J28" s="180"/>
      <c r="K28" s="197"/>
      <c r="L28" s="176"/>
    </row>
    <row r="29" spans="1:12" ht="15" customHeight="1">
      <c r="A29" s="176"/>
      <c r="B29" s="180"/>
      <c r="C29" s="180" t="s">
        <v>1322</v>
      </c>
      <c r="D29" s="180"/>
      <c r="E29" s="331"/>
      <c r="F29" s="180"/>
      <c r="G29" s="180"/>
      <c r="H29" s="180"/>
      <c r="I29" s="180"/>
      <c r="J29" s="180"/>
      <c r="K29" s="197"/>
      <c r="L29" s="176"/>
    </row>
    <row r="30" spans="1:12">
      <c r="A30" s="176"/>
      <c r="B30" s="180"/>
      <c r="C30" s="306"/>
      <c r="D30" s="764" t="s">
        <v>1940</v>
      </c>
      <c r="E30" s="764"/>
      <c r="F30" s="764"/>
      <c r="G30" s="764"/>
      <c r="H30" s="764"/>
      <c r="I30" s="764"/>
      <c r="J30" s="180"/>
      <c r="K30" s="197"/>
      <c r="L30" s="176"/>
    </row>
    <row r="31" spans="1:12">
      <c r="A31" s="176"/>
      <c r="B31" s="180"/>
      <c r="C31" s="306"/>
      <c r="D31" s="764" t="s">
        <v>1941</v>
      </c>
      <c r="E31" s="764"/>
      <c r="F31" s="764"/>
      <c r="G31" s="764"/>
      <c r="H31" s="764"/>
      <c r="I31" s="764"/>
      <c r="J31" s="180"/>
      <c r="K31" s="197"/>
      <c r="L31" s="176"/>
    </row>
    <row r="32" spans="1:12">
      <c r="A32" s="176"/>
      <c r="B32" s="180"/>
      <c r="C32" s="180"/>
      <c r="D32" s="180"/>
      <c r="E32" s="180"/>
      <c r="F32" s="180"/>
      <c r="G32" s="180"/>
      <c r="H32" s="180"/>
      <c r="I32" s="180"/>
      <c r="J32" s="180"/>
      <c r="K32" s="197"/>
      <c r="L32" s="176"/>
    </row>
    <row r="33" spans="1:12" ht="14.25" customHeight="1">
      <c r="A33" s="176"/>
      <c r="B33" s="180"/>
      <c r="C33" s="120"/>
      <c r="D33" s="180"/>
      <c r="E33" s="332" t="s">
        <v>1323</v>
      </c>
      <c r="F33" s="180"/>
      <c r="G33" s="180"/>
      <c r="H33" s="180"/>
      <c r="I33" s="180"/>
      <c r="J33" s="180"/>
      <c r="K33" s="197"/>
      <c r="L33" s="176"/>
    </row>
    <row r="34" spans="1:12" ht="19.5" customHeight="1">
      <c r="A34" s="176"/>
      <c r="B34" s="180"/>
      <c r="C34" s="180" t="s">
        <v>1942</v>
      </c>
      <c r="D34" s="764"/>
      <c r="E34" s="764"/>
      <c r="F34" s="764"/>
      <c r="G34" s="764"/>
      <c r="H34" s="180"/>
      <c r="I34" s="180"/>
      <c r="J34" s="180"/>
      <c r="K34" s="197"/>
      <c r="L34" s="176"/>
    </row>
    <row r="35" spans="1:12" ht="9.75" customHeight="1">
      <c r="A35" s="176"/>
      <c r="B35" s="180"/>
      <c r="C35" s="180"/>
      <c r="D35" s="180"/>
      <c r="E35" s="180"/>
      <c r="F35" s="180"/>
      <c r="G35" s="180"/>
      <c r="H35" s="180"/>
      <c r="I35" s="180"/>
      <c r="J35" s="180"/>
      <c r="K35" s="197"/>
      <c r="L35" s="176"/>
    </row>
    <row r="36" spans="1:12">
      <c r="A36" s="176"/>
      <c r="B36" s="180"/>
      <c r="C36" s="306"/>
      <c r="D36" s="764" t="s">
        <v>1943</v>
      </c>
      <c r="E36" s="764"/>
      <c r="F36" s="764"/>
      <c r="G36" s="764"/>
      <c r="H36" s="764"/>
      <c r="I36" s="764"/>
      <c r="J36" s="180"/>
      <c r="K36" s="197"/>
      <c r="L36" s="176"/>
    </row>
    <row r="37" spans="1:12">
      <c r="A37" s="176"/>
      <c r="B37" s="180"/>
      <c r="C37" s="306"/>
      <c r="D37" s="764" t="s">
        <v>1944</v>
      </c>
      <c r="E37" s="764"/>
      <c r="F37" s="764"/>
      <c r="G37" s="764"/>
      <c r="H37" s="764"/>
      <c r="I37" s="764"/>
      <c r="J37" s="180"/>
      <c r="K37" s="197"/>
      <c r="L37" s="176"/>
    </row>
    <row r="38" spans="1:12">
      <c r="A38" s="176"/>
      <c r="B38" s="180"/>
      <c r="C38" s="180"/>
      <c r="D38" s="180"/>
      <c r="E38" s="180"/>
      <c r="F38" s="180"/>
      <c r="G38" s="180"/>
      <c r="H38" s="180"/>
      <c r="I38" s="180"/>
      <c r="J38" s="180"/>
      <c r="K38" s="197"/>
      <c r="L38" s="176"/>
    </row>
    <row r="39" spans="1:12">
      <c r="A39" s="176"/>
      <c r="B39" s="263" t="s">
        <v>1324</v>
      </c>
      <c r="C39" s="731" t="s">
        <v>1937</v>
      </c>
      <c r="D39" s="731"/>
      <c r="E39" s="731"/>
      <c r="F39" s="731"/>
      <c r="G39" s="731"/>
      <c r="H39" s="731"/>
      <c r="I39" s="731"/>
      <c r="J39" s="180"/>
      <c r="K39" s="197"/>
      <c r="L39" s="176"/>
    </row>
    <row r="40" spans="1:12">
      <c r="A40" s="176"/>
      <c r="B40" s="263"/>
      <c r="C40" s="252"/>
      <c r="D40" s="252"/>
      <c r="E40" s="252"/>
      <c r="F40" s="252"/>
      <c r="G40" s="252"/>
      <c r="H40" s="252"/>
      <c r="I40" s="252"/>
      <c r="J40" s="180"/>
      <c r="K40" s="197"/>
      <c r="L40" s="176"/>
    </row>
    <row r="41" spans="1:12" ht="15.75" customHeight="1">
      <c r="A41" s="176"/>
      <c r="B41" s="180"/>
      <c r="C41" s="180" t="s">
        <v>1945</v>
      </c>
      <c r="D41" s="180"/>
      <c r="E41" s="363" t="e">
        <f>J7</f>
        <v>#DIV/0!</v>
      </c>
      <c r="F41" s="180"/>
      <c r="G41" s="180" t="s">
        <v>1946</v>
      </c>
      <c r="H41" s="180"/>
      <c r="I41" s="364" t="e">
        <f>J13</f>
        <v>#DIV/0!</v>
      </c>
      <c r="J41" s="180"/>
      <c r="K41" s="197"/>
      <c r="L41" s="176"/>
    </row>
    <row r="42" spans="1:12" ht="11.25" customHeight="1">
      <c r="A42" s="176"/>
      <c r="B42" s="180"/>
      <c r="C42" s="180"/>
      <c r="D42" s="180"/>
      <c r="E42" s="180"/>
      <c r="F42" s="180"/>
      <c r="G42" s="180"/>
      <c r="H42" s="180"/>
      <c r="I42" s="180"/>
      <c r="J42" s="180"/>
      <c r="K42" s="197"/>
      <c r="L42" s="176"/>
    </row>
    <row r="43" spans="1:12" ht="11.25" customHeight="1">
      <c r="A43" s="176"/>
      <c r="B43" s="180"/>
      <c r="C43" s="180" t="s">
        <v>1322</v>
      </c>
      <c r="D43" s="180"/>
      <c r="E43" s="180"/>
      <c r="F43" s="180"/>
      <c r="G43" s="180"/>
      <c r="H43" s="180"/>
      <c r="I43" s="180"/>
      <c r="J43" s="180"/>
      <c r="K43" s="197"/>
      <c r="L43" s="176"/>
    </row>
    <row r="44" spans="1:12" ht="11.25" customHeight="1">
      <c r="A44" s="176"/>
      <c r="B44" s="180"/>
      <c r="C44" s="180"/>
      <c r="D44" s="180"/>
      <c r="E44" s="180"/>
      <c r="F44" s="180"/>
      <c r="G44" s="180"/>
      <c r="H44" s="180"/>
      <c r="I44" s="180"/>
      <c r="J44" s="180"/>
      <c r="K44" s="197"/>
      <c r="L44" s="176"/>
    </row>
    <row r="45" spans="1:12">
      <c r="A45" s="176"/>
      <c r="B45" s="180"/>
      <c r="C45" s="306"/>
      <c r="D45" s="764" t="s">
        <v>1947</v>
      </c>
      <c r="E45" s="764"/>
      <c r="F45" s="764"/>
      <c r="G45" s="764"/>
      <c r="H45" s="764"/>
      <c r="I45" s="764"/>
      <c r="J45" s="764"/>
      <c r="K45" s="197"/>
      <c r="L45" s="176"/>
    </row>
    <row r="46" spans="1:12">
      <c r="A46" s="176"/>
      <c r="B46" s="180"/>
      <c r="C46" s="306"/>
      <c r="D46" s="764" t="s">
        <v>1948</v>
      </c>
      <c r="E46" s="764"/>
      <c r="F46" s="764"/>
      <c r="G46" s="764"/>
      <c r="H46" s="764"/>
      <c r="I46" s="764"/>
      <c r="J46" s="180"/>
      <c r="K46" s="197"/>
      <c r="L46" s="176"/>
    </row>
    <row r="47" spans="1:12" ht="12.75" customHeight="1">
      <c r="A47" s="176"/>
      <c r="B47" s="180"/>
      <c r="C47" s="180"/>
      <c r="D47" s="180"/>
      <c r="E47" s="180"/>
      <c r="F47" s="180"/>
      <c r="G47" s="180"/>
      <c r="H47" s="180"/>
      <c r="I47" s="180"/>
      <c r="J47" s="180"/>
      <c r="K47" s="197"/>
      <c r="L47" s="176"/>
    </row>
    <row r="48" spans="1:12">
      <c r="A48" s="176"/>
      <c r="B48" s="180"/>
      <c r="C48" s="180"/>
      <c r="D48" s="180"/>
      <c r="E48" s="332" t="s">
        <v>1323</v>
      </c>
      <c r="F48" s="180"/>
      <c r="G48" s="180"/>
      <c r="H48" s="180"/>
      <c r="I48" s="180"/>
      <c r="J48" s="180"/>
      <c r="K48" s="197"/>
      <c r="L48" s="176"/>
    </row>
    <row r="49" spans="1:12">
      <c r="A49" s="176"/>
      <c r="B49" s="180"/>
      <c r="C49" s="180"/>
      <c r="D49" s="180"/>
      <c r="E49" s="332"/>
      <c r="F49" s="180"/>
      <c r="G49" s="180"/>
      <c r="H49" s="180"/>
      <c r="I49" s="180"/>
      <c r="J49" s="180"/>
      <c r="K49" s="197"/>
      <c r="L49" s="176"/>
    </row>
    <row r="50" spans="1:12" ht="15.75" customHeight="1">
      <c r="A50" s="176"/>
      <c r="B50" s="180"/>
      <c r="C50" s="180" t="s">
        <v>1949</v>
      </c>
      <c r="D50" s="180"/>
      <c r="E50" s="365" t="e">
        <f>J11</f>
        <v>#DIV/0!</v>
      </c>
      <c r="F50" s="180"/>
      <c r="G50" s="180" t="s">
        <v>1950</v>
      </c>
      <c r="H50" s="180"/>
      <c r="I50" s="364" t="e">
        <f>J13</f>
        <v>#DIV/0!</v>
      </c>
      <c r="J50" s="180"/>
      <c r="K50" s="197"/>
      <c r="L50" s="176"/>
    </row>
    <row r="51" spans="1:12">
      <c r="A51" s="176"/>
      <c r="B51" s="180"/>
      <c r="C51" s="180"/>
      <c r="D51" s="180"/>
      <c r="E51" s="332"/>
      <c r="F51" s="180"/>
      <c r="G51" s="180"/>
      <c r="H51" s="180"/>
      <c r="I51" s="180"/>
      <c r="J51" s="180"/>
      <c r="K51" s="197"/>
      <c r="L51" s="176"/>
    </row>
    <row r="52" spans="1:12">
      <c r="A52" s="176"/>
      <c r="B52" s="180"/>
      <c r="C52" s="180" t="s">
        <v>1942</v>
      </c>
      <c r="D52" s="764"/>
      <c r="E52" s="764"/>
      <c r="F52" s="764"/>
      <c r="G52" s="764"/>
      <c r="H52" s="180"/>
      <c r="I52" s="180"/>
      <c r="J52" s="180"/>
      <c r="K52" s="197"/>
      <c r="L52" s="176"/>
    </row>
    <row r="53" spans="1:12">
      <c r="A53" s="176"/>
      <c r="B53" s="180"/>
      <c r="C53" s="306"/>
      <c r="D53" s="764" t="s">
        <v>1576</v>
      </c>
      <c r="E53" s="764"/>
      <c r="F53" s="764"/>
      <c r="G53" s="764"/>
      <c r="H53" s="764"/>
      <c r="I53" s="764"/>
      <c r="J53" s="180"/>
      <c r="K53" s="197"/>
      <c r="L53" s="176"/>
    </row>
    <row r="54" spans="1:12">
      <c r="A54" s="176"/>
      <c r="B54" s="180"/>
      <c r="C54" s="306"/>
      <c r="D54" s="764" t="s">
        <v>1577</v>
      </c>
      <c r="E54" s="764"/>
      <c r="F54" s="764"/>
      <c r="G54" s="764"/>
      <c r="H54" s="764"/>
      <c r="I54" s="764"/>
      <c r="J54" s="180"/>
      <c r="K54" s="197"/>
      <c r="L54" s="176"/>
    </row>
    <row r="55" spans="1:12">
      <c r="A55" s="176"/>
      <c r="B55" s="180"/>
      <c r="C55" s="180"/>
      <c r="D55" s="180"/>
      <c r="E55" s="180"/>
      <c r="F55" s="180"/>
      <c r="G55" s="180"/>
      <c r="H55" s="180"/>
      <c r="I55" s="180"/>
      <c r="J55" s="180"/>
      <c r="K55" s="197"/>
      <c r="L55" s="176"/>
    </row>
    <row r="56" spans="1:12">
      <c r="A56" s="176"/>
      <c r="B56" s="180"/>
      <c r="C56" s="333" t="s">
        <v>1325</v>
      </c>
      <c r="D56" s="180"/>
      <c r="E56" s="180"/>
      <c r="F56" s="180"/>
      <c r="G56" s="180"/>
      <c r="H56" s="180"/>
      <c r="I56" s="180"/>
      <c r="J56" s="180"/>
      <c r="K56" s="197"/>
      <c r="L56" s="176"/>
    </row>
    <row r="57" spans="1:12" ht="10.5" customHeight="1">
      <c r="A57" s="176"/>
      <c r="B57" s="180"/>
      <c r="C57" s="180"/>
      <c r="D57" s="180"/>
      <c r="E57" s="180"/>
      <c r="F57" s="180"/>
      <c r="G57" s="180"/>
      <c r="H57" s="180"/>
      <c r="I57" s="180"/>
      <c r="J57" s="180"/>
      <c r="K57" s="197"/>
      <c r="L57" s="176"/>
    </row>
    <row r="58" spans="1:12" ht="43.5" customHeight="1">
      <c r="A58" s="176"/>
      <c r="B58" s="180"/>
      <c r="C58" s="592" t="s">
        <v>1951</v>
      </c>
      <c r="D58" s="592"/>
      <c r="E58" s="592"/>
      <c r="F58" s="592"/>
      <c r="G58" s="592"/>
      <c r="H58" s="592"/>
      <c r="I58" s="592"/>
      <c r="J58" s="180"/>
      <c r="K58" s="197"/>
      <c r="L58" s="176"/>
    </row>
    <row r="59" spans="1:12" ht="15" customHeight="1">
      <c r="A59" s="176"/>
      <c r="B59" s="180"/>
      <c r="C59" s="129"/>
      <c r="D59" s="129"/>
      <c r="E59" s="129"/>
      <c r="F59" s="129"/>
      <c r="G59" s="129"/>
      <c r="H59" s="129"/>
      <c r="I59" s="129"/>
      <c r="J59" s="180"/>
      <c r="K59" s="197"/>
      <c r="L59" s="176"/>
    </row>
    <row r="60" spans="1:12" ht="33.75" customHeight="1">
      <c r="A60" s="176"/>
      <c r="B60" s="180"/>
      <c r="C60" s="592" t="s">
        <v>1952</v>
      </c>
      <c r="D60" s="592"/>
      <c r="E60" s="592"/>
      <c r="F60" s="592"/>
      <c r="G60" s="592"/>
      <c r="H60" s="592"/>
      <c r="I60" s="592"/>
      <c r="J60" s="180"/>
      <c r="K60" s="197"/>
      <c r="L60" s="176"/>
    </row>
    <row r="61" spans="1:12">
      <c r="A61" s="176"/>
      <c r="B61" s="180"/>
      <c r="C61" s="720"/>
      <c r="D61" s="720"/>
      <c r="E61" s="720"/>
      <c r="F61" s="720"/>
      <c r="G61" s="720"/>
      <c r="H61" s="720"/>
      <c r="I61" s="720"/>
      <c r="J61" s="180"/>
      <c r="K61" s="197"/>
      <c r="L61" s="176"/>
    </row>
    <row r="62" spans="1:12">
      <c r="A62" s="176"/>
      <c r="B62" s="180"/>
      <c r="C62" s="720"/>
      <c r="D62" s="720"/>
      <c r="E62" s="720"/>
      <c r="F62" s="720"/>
      <c r="G62" s="720"/>
      <c r="H62" s="720"/>
      <c r="I62" s="720"/>
      <c r="J62" s="180"/>
      <c r="K62" s="197"/>
      <c r="L62" s="176"/>
    </row>
    <row r="63" spans="1:12">
      <c r="A63" s="176"/>
      <c r="B63" s="180"/>
      <c r="C63" s="720"/>
      <c r="D63" s="720"/>
      <c r="E63" s="720"/>
      <c r="F63" s="720"/>
      <c r="G63" s="720"/>
      <c r="H63" s="720"/>
      <c r="I63" s="720"/>
      <c r="J63" s="180"/>
      <c r="K63" s="197"/>
      <c r="L63" s="176"/>
    </row>
    <row r="64" spans="1:12">
      <c r="A64" s="176"/>
      <c r="B64" s="180"/>
      <c r="C64" s="180"/>
      <c r="D64" s="180"/>
      <c r="E64" s="180"/>
      <c r="F64" s="180"/>
      <c r="G64" s="180"/>
      <c r="H64" s="180"/>
      <c r="I64" s="180"/>
      <c r="J64" s="180"/>
      <c r="K64" s="197"/>
      <c r="L64" s="176"/>
    </row>
    <row r="65" spans="1:12">
      <c r="A65" s="176"/>
      <c r="B65" s="180"/>
      <c r="C65" s="180"/>
      <c r="D65" s="180"/>
      <c r="E65" s="180"/>
      <c r="F65" s="180"/>
      <c r="G65" s="180"/>
      <c r="H65" s="180"/>
      <c r="I65" s="180"/>
      <c r="J65" s="180"/>
      <c r="K65" s="197"/>
      <c r="L65" s="176"/>
    </row>
    <row r="66" spans="1:12">
      <c r="A66" s="176"/>
      <c r="B66" s="786" t="s">
        <v>1953</v>
      </c>
      <c r="C66" s="786"/>
      <c r="D66" s="786"/>
      <c r="E66" s="786"/>
      <c r="F66" s="786"/>
      <c r="G66" s="786"/>
      <c r="H66" s="786"/>
      <c r="I66" s="786"/>
      <c r="J66" s="786"/>
      <c r="K66" s="197"/>
      <c r="L66" s="176"/>
    </row>
    <row r="67" spans="1:12">
      <c r="A67" s="176"/>
      <c r="B67" s="180"/>
      <c r="C67" s="306"/>
      <c r="D67" s="764" t="s">
        <v>1954</v>
      </c>
      <c r="E67" s="764"/>
      <c r="F67" s="764"/>
      <c r="G67" s="764"/>
      <c r="H67" s="764"/>
      <c r="I67" s="764"/>
      <c r="J67" s="180"/>
      <c r="K67" s="197"/>
      <c r="L67" s="176"/>
    </row>
    <row r="68" spans="1:12">
      <c r="A68" s="176"/>
      <c r="B68" s="180"/>
      <c r="C68" s="306"/>
      <c r="D68" s="764" t="s">
        <v>1955</v>
      </c>
      <c r="E68" s="764"/>
      <c r="F68" s="764"/>
      <c r="G68" s="764"/>
      <c r="H68" s="764"/>
      <c r="I68" s="764"/>
      <c r="J68" s="180"/>
      <c r="K68" s="197"/>
      <c r="L68" s="176"/>
    </row>
    <row r="69" spans="1:12">
      <c r="A69" s="176"/>
      <c r="B69" s="180"/>
      <c r="C69" s="180"/>
      <c r="D69" s="180"/>
      <c r="E69" s="180"/>
      <c r="F69" s="180"/>
      <c r="G69" s="180"/>
      <c r="H69" s="180"/>
      <c r="I69" s="180"/>
      <c r="J69" s="180"/>
      <c r="K69" s="197"/>
      <c r="L69" s="176"/>
    </row>
    <row r="70" spans="1:12">
      <c r="A70" s="176"/>
      <c r="B70" s="180"/>
      <c r="C70" s="180" t="s">
        <v>1265</v>
      </c>
      <c r="D70" s="180"/>
      <c r="E70" s="180"/>
      <c r="F70" s="180"/>
      <c r="G70" s="180"/>
      <c r="H70" s="180"/>
      <c r="I70" s="180"/>
      <c r="J70" s="180"/>
      <c r="K70" s="197"/>
      <c r="L70" s="176"/>
    </row>
    <row r="71" spans="1:12">
      <c r="A71" s="176"/>
      <c r="B71" s="180"/>
      <c r="C71" s="787"/>
      <c r="D71" s="787"/>
      <c r="E71" s="787"/>
      <c r="F71" s="787"/>
      <c r="G71" s="787"/>
      <c r="H71" s="787"/>
      <c r="I71" s="787"/>
      <c r="J71" s="787"/>
      <c r="K71" s="197"/>
      <c r="L71" s="176"/>
    </row>
    <row r="72" spans="1:12">
      <c r="A72" s="176"/>
      <c r="B72" s="180"/>
      <c r="C72" s="787"/>
      <c r="D72" s="787"/>
      <c r="E72" s="787"/>
      <c r="F72" s="787"/>
      <c r="G72" s="787"/>
      <c r="H72" s="787"/>
      <c r="I72" s="787"/>
      <c r="J72" s="787"/>
      <c r="K72" s="197"/>
      <c r="L72" s="176"/>
    </row>
    <row r="73" spans="1:12">
      <c r="A73" s="176"/>
      <c r="B73" s="180"/>
      <c r="C73" s="787"/>
      <c r="D73" s="787"/>
      <c r="E73" s="787"/>
      <c r="F73" s="787"/>
      <c r="G73" s="787"/>
      <c r="H73" s="787"/>
      <c r="I73" s="787"/>
      <c r="J73" s="787"/>
      <c r="K73" s="197"/>
      <c r="L73" s="176"/>
    </row>
    <row r="74" spans="1:12">
      <c r="A74" s="176"/>
      <c r="B74" s="180"/>
      <c r="C74" s="787"/>
      <c r="D74" s="787"/>
      <c r="E74" s="787"/>
      <c r="F74" s="787"/>
      <c r="G74" s="787"/>
      <c r="H74" s="787"/>
      <c r="I74" s="787"/>
      <c r="J74" s="787"/>
      <c r="K74" s="197"/>
      <c r="L74" s="176"/>
    </row>
    <row r="75" spans="1:12">
      <c r="A75" s="176"/>
      <c r="B75" s="180"/>
      <c r="C75" s="787"/>
      <c r="D75" s="787"/>
      <c r="E75" s="787"/>
      <c r="F75" s="787"/>
      <c r="G75" s="787"/>
      <c r="H75" s="787"/>
      <c r="I75" s="787"/>
      <c r="J75" s="787"/>
      <c r="K75" s="197"/>
      <c r="L75" s="176"/>
    </row>
    <row r="76" spans="1:12">
      <c r="A76" s="176"/>
      <c r="B76" s="180"/>
      <c r="C76" s="787"/>
      <c r="D76" s="787"/>
      <c r="E76" s="787"/>
      <c r="F76" s="787"/>
      <c r="G76" s="787"/>
      <c r="H76" s="787"/>
      <c r="I76" s="787"/>
      <c r="J76" s="787"/>
      <c r="K76" s="197"/>
      <c r="L76" s="176"/>
    </row>
    <row r="77" spans="1:12">
      <c r="A77" s="176"/>
      <c r="B77" s="180"/>
      <c r="C77" s="787"/>
      <c r="D77" s="787"/>
      <c r="E77" s="787"/>
      <c r="F77" s="787"/>
      <c r="G77" s="787"/>
      <c r="H77" s="787"/>
      <c r="I77" s="787"/>
      <c r="J77" s="787"/>
      <c r="K77" s="197"/>
      <c r="L77" s="176"/>
    </row>
    <row r="78" spans="1:12">
      <c r="A78" s="176"/>
      <c r="B78" s="180"/>
      <c r="C78" s="180"/>
      <c r="D78" s="180"/>
      <c r="E78" s="180"/>
      <c r="F78" s="180"/>
      <c r="G78" s="180"/>
      <c r="H78" s="180"/>
      <c r="I78" s="180"/>
      <c r="J78" s="180"/>
      <c r="K78" s="197"/>
      <c r="L78" s="176"/>
    </row>
    <row r="79" spans="1:12">
      <c r="A79" s="176"/>
      <c r="B79" s="180"/>
      <c r="C79" s="180"/>
      <c r="D79" s="180"/>
      <c r="E79" s="180"/>
      <c r="F79" s="180"/>
      <c r="G79" s="180"/>
      <c r="H79" s="180"/>
      <c r="I79" s="180"/>
      <c r="J79" s="180"/>
      <c r="K79" s="197"/>
      <c r="L79" s="176"/>
    </row>
  </sheetData>
  <sheetProtection formatRows="0" selectLockedCells="1"/>
  <mergeCells count="31">
    <mergeCell ref="G6:G7"/>
    <mergeCell ref="G11:G13"/>
    <mergeCell ref="C4:G4"/>
    <mergeCell ref="H4:J4"/>
    <mergeCell ref="C15:K15"/>
    <mergeCell ref="C17:E17"/>
    <mergeCell ref="D21:G21"/>
    <mergeCell ref="D22:J22"/>
    <mergeCell ref="C9:J9"/>
    <mergeCell ref="D31:I31"/>
    <mergeCell ref="D37:I37"/>
    <mergeCell ref="D36:I36"/>
    <mergeCell ref="D30:I30"/>
    <mergeCell ref="D23:G23"/>
    <mergeCell ref="C24:I24"/>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s>
  <pageMargins left="0.23622047244094491" right="0.23622047244094491" top="0.15748031496062992" bottom="0.15748031496062992" header="0.31496062992125984" footer="0.31496062992125984"/>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defaultSize="0" autoFill="0" autoLine="0" autoPict="0" altText="">
                <anchor moveWithCells="1">
                  <from>
                    <xdr:col>5</xdr:col>
                    <xdr:colOff>914400</xdr:colOff>
                    <xdr:row>16</xdr:row>
                    <xdr:rowOff>69850</xdr:rowOff>
                  </from>
                  <to>
                    <xdr:col>5</xdr:col>
                    <xdr:colOff>1104900</xdr:colOff>
                    <xdr:row>17</xdr:row>
                    <xdr:rowOff>31750</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1250950</xdr:colOff>
                    <xdr:row>35</xdr:row>
                    <xdr:rowOff>76200</xdr:rowOff>
                  </from>
                  <to>
                    <xdr:col>2</xdr:col>
                    <xdr:colOff>1441450</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1250950</xdr:colOff>
                    <xdr:row>36</xdr:row>
                    <xdr:rowOff>76200</xdr:rowOff>
                  </from>
                  <to>
                    <xdr:col>2</xdr:col>
                    <xdr:colOff>1441450</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1250950</xdr:colOff>
                    <xdr:row>52</xdr:row>
                    <xdr:rowOff>88900</xdr:rowOff>
                  </from>
                  <to>
                    <xdr:col>2</xdr:col>
                    <xdr:colOff>1441450</xdr:colOff>
                    <xdr:row>53</xdr:row>
                    <xdr:rowOff>50800</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1250950</xdr:colOff>
                    <xdr:row>53</xdr:row>
                    <xdr:rowOff>88900</xdr:rowOff>
                  </from>
                  <to>
                    <xdr:col>2</xdr:col>
                    <xdr:colOff>1441450</xdr:colOff>
                    <xdr:row>54</xdr:row>
                    <xdr:rowOff>50800</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1250950</xdr:colOff>
                    <xdr:row>66</xdr:row>
                    <xdr:rowOff>50800</xdr:rowOff>
                  </from>
                  <to>
                    <xdr:col>2</xdr:col>
                    <xdr:colOff>1441450</xdr:colOff>
                    <xdr:row>67</xdr:row>
                    <xdr:rowOff>12700</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1250950</xdr:colOff>
                    <xdr:row>67</xdr:row>
                    <xdr:rowOff>50800</xdr:rowOff>
                  </from>
                  <to>
                    <xdr:col>2</xdr:col>
                    <xdr:colOff>1441450</xdr:colOff>
                    <xdr:row>68</xdr:row>
                    <xdr:rowOff>12700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44"/>
  <sheetViews>
    <sheetView showGridLines="0" zoomScaleNormal="100" workbookViewId="0">
      <selection activeCell="G3" sqref="A1:G5"/>
    </sheetView>
  </sheetViews>
  <sheetFormatPr baseColWidth="10" defaultColWidth="11.453125" defaultRowHeight="23.5"/>
  <cols>
    <col min="1" max="1" width="1.1796875" style="182" customWidth="1"/>
    <col min="2" max="2" width="4.1796875" style="398" customWidth="1"/>
    <col min="3" max="3" width="78.453125" style="182" customWidth="1"/>
    <col min="4" max="4" width="29.54296875" style="182" customWidth="1"/>
    <col min="5" max="5" width="1.81640625" style="384" customWidth="1"/>
    <col min="6" max="6" width="1.1796875" style="182" customWidth="1"/>
    <col min="7" max="7" width="1.81640625" style="182" customWidth="1"/>
    <col min="8" max="8" width="43.453125" style="182" customWidth="1"/>
    <col min="9" max="16384" width="11.453125" style="182"/>
  </cols>
  <sheetData>
    <row r="1" spans="1:17" s="258" customFormat="1" ht="48.75" customHeight="1" thickBot="1">
      <c r="A1" s="257"/>
      <c r="B1" s="799" t="s">
        <v>1705</v>
      </c>
      <c r="C1" s="799"/>
      <c r="D1" s="799"/>
      <c r="E1" s="376"/>
      <c r="F1" s="257"/>
    </row>
    <row r="2" spans="1:17" s="258" customFormat="1" ht="38.25" customHeight="1" thickTop="1" thickBot="1">
      <c r="A2" s="257"/>
      <c r="B2" s="800" t="s">
        <v>1956</v>
      </c>
      <c r="C2" s="800"/>
      <c r="D2" s="800"/>
      <c r="E2" s="376"/>
      <c r="F2" s="257"/>
    </row>
    <row r="3" spans="1:17" ht="32.25" customHeight="1" thickTop="1">
      <c r="A3" s="176"/>
      <c r="B3" s="377"/>
      <c r="C3" s="377"/>
      <c r="D3" s="377"/>
      <c r="E3" s="378"/>
      <c r="F3" s="176"/>
    </row>
    <row r="4" spans="1:17" ht="32.25" customHeight="1">
      <c r="A4" s="176"/>
      <c r="B4" s="780" t="s">
        <v>1957</v>
      </c>
      <c r="C4" s="780"/>
      <c r="D4" s="780"/>
      <c r="E4" s="378"/>
      <c r="F4" s="176"/>
    </row>
    <row r="5" spans="1:17" ht="32.25" customHeight="1">
      <c r="A5" s="176"/>
      <c r="B5" s="379" t="s">
        <v>1326</v>
      </c>
      <c r="C5" s="279" t="s">
        <v>1795</v>
      </c>
      <c r="D5" s="380">
        <f>'Objectif et innovation'!H11</f>
        <v>0</v>
      </c>
      <c r="E5" s="378"/>
      <c r="F5" s="176"/>
    </row>
    <row r="6" spans="1:17" ht="32.25" customHeight="1">
      <c r="A6" s="176"/>
      <c r="B6" s="379" t="s">
        <v>1327</v>
      </c>
      <c r="C6" s="279" t="s">
        <v>1796</v>
      </c>
      <c r="D6" s="380">
        <f>'Objectif et innovation'!H12</f>
        <v>0</v>
      </c>
      <c r="E6" s="378"/>
      <c r="F6" s="176"/>
    </row>
    <row r="7" spans="1:17" ht="32.25" customHeight="1">
      <c r="A7" s="176"/>
      <c r="B7" s="379" t="s">
        <v>1328</v>
      </c>
      <c r="C7" s="381" t="s">
        <v>1958</v>
      </c>
      <c r="D7" s="380">
        <f>'Objectif et innovation'!H13</f>
        <v>0</v>
      </c>
      <c r="E7" s="378"/>
      <c r="F7" s="176"/>
    </row>
    <row r="8" spans="1:17" ht="32.25" customHeight="1">
      <c r="A8" s="176"/>
      <c r="B8" s="379" t="s">
        <v>1313</v>
      </c>
      <c r="C8" s="382" t="s">
        <v>1798</v>
      </c>
      <c r="D8" s="383">
        <f>'Objectif et innovation'!H14</f>
        <v>0</v>
      </c>
      <c r="E8" s="378"/>
      <c r="F8" s="176"/>
    </row>
    <row r="9" spans="1:17" ht="12" customHeight="1">
      <c r="A9" s="176"/>
      <c r="B9" s="377"/>
      <c r="C9" s="188"/>
      <c r="D9" s="383"/>
      <c r="E9" s="378"/>
      <c r="F9" s="176"/>
    </row>
    <row r="10" spans="1:17" s="384" customFormat="1">
      <c r="A10" s="176"/>
      <c r="B10" s="780" t="s">
        <v>16</v>
      </c>
      <c r="C10" s="780"/>
      <c r="D10" s="180"/>
      <c r="E10" s="378"/>
      <c r="F10" s="176"/>
      <c r="G10" s="182"/>
      <c r="H10" s="182"/>
      <c r="I10" s="182"/>
      <c r="J10" s="182"/>
      <c r="K10" s="182"/>
      <c r="L10" s="182"/>
      <c r="M10" s="182"/>
      <c r="N10" s="182"/>
      <c r="O10" s="182"/>
      <c r="P10" s="182"/>
      <c r="Q10" s="182"/>
    </row>
    <row r="11" spans="1:17" s="384" customFormat="1" ht="32.25" customHeight="1">
      <c r="A11" s="176"/>
      <c r="B11" s="379" t="s">
        <v>1314</v>
      </c>
      <c r="C11" s="385" t="s">
        <v>1578</v>
      </c>
      <c r="D11" s="380">
        <f>'Objectif et innovation'!H37</f>
        <v>0</v>
      </c>
      <c r="E11" s="378"/>
      <c r="F11" s="176"/>
      <c r="G11" s="182"/>
      <c r="H11" s="182"/>
      <c r="I11" s="182"/>
      <c r="J11" s="182"/>
      <c r="K11" s="182"/>
      <c r="L11" s="182"/>
      <c r="M11" s="182"/>
      <c r="N11" s="182"/>
      <c r="O11" s="182"/>
      <c r="P11" s="182"/>
      <c r="Q11" s="182"/>
    </row>
    <row r="12" spans="1:17" s="384" customFormat="1" ht="43.5" customHeight="1">
      <c r="A12" s="176"/>
      <c r="B12" s="379" t="s">
        <v>1315</v>
      </c>
      <c r="C12" s="386" t="s">
        <v>1813</v>
      </c>
      <c r="D12" s="380">
        <f>'Objectif et innovation'!H38</f>
        <v>0</v>
      </c>
      <c r="E12" s="378"/>
      <c r="F12" s="176"/>
      <c r="G12" s="182"/>
      <c r="H12" s="182"/>
      <c r="I12" s="182"/>
      <c r="J12" s="182"/>
      <c r="K12" s="182"/>
      <c r="L12" s="182"/>
      <c r="M12" s="182"/>
      <c r="N12" s="182"/>
      <c r="O12" s="182"/>
      <c r="P12" s="182"/>
      <c r="Q12" s="182"/>
    </row>
    <row r="13" spans="1:17" s="384" customFormat="1" ht="52" customHeight="1">
      <c r="A13" s="176"/>
      <c r="B13" s="379" t="s">
        <v>1316</v>
      </c>
      <c r="C13" s="386" t="s">
        <v>1959</v>
      </c>
      <c r="D13" s="387">
        <f>'Objectif et innovation'!H39</f>
        <v>0</v>
      </c>
      <c r="E13" s="378"/>
      <c r="F13" s="176"/>
      <c r="G13" s="182"/>
      <c r="H13" s="182"/>
      <c r="I13" s="182"/>
      <c r="J13" s="182"/>
      <c r="K13" s="182"/>
      <c r="L13" s="182"/>
      <c r="M13" s="182"/>
      <c r="N13" s="182"/>
      <c r="O13" s="182"/>
      <c r="P13" s="182"/>
      <c r="Q13" s="182"/>
    </row>
    <row r="14" spans="1:17" s="384" customFormat="1">
      <c r="A14" s="176"/>
      <c r="B14" s="120"/>
      <c r="C14" s="388"/>
      <c r="D14" s="389"/>
      <c r="E14" s="378"/>
      <c r="F14" s="176"/>
      <c r="G14" s="182"/>
      <c r="H14" s="182"/>
      <c r="I14" s="182"/>
      <c r="J14" s="182"/>
      <c r="K14" s="182"/>
      <c r="L14" s="182"/>
      <c r="M14" s="182"/>
      <c r="N14" s="182"/>
      <c r="O14" s="182"/>
      <c r="P14" s="182"/>
      <c r="Q14" s="182"/>
    </row>
    <row r="15" spans="1:17" s="384" customFormat="1" ht="23.25" customHeight="1">
      <c r="A15" s="176"/>
      <c r="B15" s="780" t="s">
        <v>1329</v>
      </c>
      <c r="C15" s="780"/>
      <c r="D15" s="180"/>
      <c r="E15" s="378"/>
      <c r="F15" s="176"/>
      <c r="G15" s="182"/>
      <c r="H15" s="182"/>
      <c r="I15" s="182"/>
      <c r="J15" s="182"/>
      <c r="K15" s="182"/>
      <c r="L15" s="182"/>
      <c r="M15" s="182"/>
      <c r="N15" s="182"/>
      <c r="O15" s="182"/>
      <c r="P15" s="182"/>
      <c r="Q15" s="182"/>
    </row>
    <row r="16" spans="1:17" s="384" customFormat="1">
      <c r="A16" s="176"/>
      <c r="B16" s="379" t="s">
        <v>1330</v>
      </c>
      <c r="C16" s="390" t="s">
        <v>1864</v>
      </c>
      <c r="D16" s="389">
        <f>'Tendances et DD'!H9</f>
        <v>0</v>
      </c>
      <c r="E16" s="378"/>
      <c r="F16" s="176"/>
      <c r="G16" s="182"/>
      <c r="H16" s="182"/>
      <c r="I16" s="182"/>
      <c r="J16" s="182"/>
      <c r="K16" s="182"/>
      <c r="L16" s="182"/>
      <c r="M16" s="182"/>
      <c r="N16" s="182"/>
      <c r="O16" s="182"/>
      <c r="P16" s="182"/>
      <c r="Q16" s="182"/>
    </row>
    <row r="17" spans="1:17" s="384" customFormat="1" ht="31">
      <c r="A17" s="176"/>
      <c r="B17" s="379" t="s">
        <v>1331</v>
      </c>
      <c r="C17" s="391" t="s">
        <v>1570</v>
      </c>
      <c r="D17" s="387">
        <f>'Tendances et DD'!H10</f>
        <v>0</v>
      </c>
      <c r="E17" s="378"/>
      <c r="F17" s="176"/>
      <c r="G17" s="182"/>
      <c r="H17" s="182"/>
      <c r="I17" s="182"/>
      <c r="J17" s="182"/>
      <c r="K17" s="182"/>
      <c r="L17" s="182"/>
      <c r="M17" s="182"/>
      <c r="N17" s="182"/>
      <c r="O17" s="182"/>
      <c r="P17" s="182"/>
      <c r="Q17" s="182"/>
    </row>
    <row r="18" spans="1:17" s="384" customFormat="1">
      <c r="A18" s="176"/>
      <c r="B18" s="392"/>
      <c r="C18" s="188"/>
      <c r="D18" s="180"/>
      <c r="E18" s="378"/>
      <c r="F18" s="176"/>
      <c r="G18" s="182"/>
      <c r="H18" s="182"/>
      <c r="I18" s="182"/>
      <c r="J18" s="182"/>
      <c r="K18" s="182"/>
      <c r="L18" s="182"/>
      <c r="M18" s="182"/>
      <c r="N18" s="182"/>
      <c r="O18" s="182"/>
      <c r="P18" s="182"/>
      <c r="Q18" s="182"/>
    </row>
    <row r="19" spans="1:17" s="384" customFormat="1">
      <c r="A19" s="176"/>
      <c r="B19" s="780" t="s">
        <v>1267</v>
      </c>
      <c r="C19" s="780"/>
      <c r="D19" s="180"/>
      <c r="E19" s="378"/>
      <c r="F19" s="176"/>
      <c r="G19" s="182"/>
      <c r="H19" s="182"/>
      <c r="I19" s="182"/>
      <c r="J19" s="182"/>
      <c r="K19" s="182"/>
      <c r="L19" s="182"/>
      <c r="M19" s="182"/>
      <c r="N19" s="182"/>
      <c r="O19" s="182"/>
      <c r="P19" s="182"/>
      <c r="Q19" s="182"/>
    </row>
    <row r="20" spans="1:17" s="384" customFormat="1" ht="34.5" customHeight="1">
      <c r="A20" s="176"/>
      <c r="B20" s="379" t="s">
        <v>1332</v>
      </c>
      <c r="C20" s="393" t="s">
        <v>1866</v>
      </c>
      <c r="D20" s="380">
        <f>'Tendances et DD'!H17</f>
        <v>0</v>
      </c>
      <c r="E20" s="378"/>
      <c r="F20" s="176"/>
      <c r="G20" s="182"/>
      <c r="H20" s="182"/>
      <c r="I20" s="182"/>
      <c r="J20" s="182"/>
      <c r="K20" s="182"/>
      <c r="L20" s="182"/>
      <c r="M20" s="182"/>
      <c r="N20" s="182"/>
      <c r="O20" s="182"/>
      <c r="P20" s="182"/>
      <c r="Q20" s="182"/>
    </row>
    <row r="21" spans="1:17" s="384" customFormat="1" ht="35.5" customHeight="1">
      <c r="A21" s="176"/>
      <c r="B21" s="379" t="s">
        <v>1333</v>
      </c>
      <c r="C21" s="382" t="s">
        <v>1678</v>
      </c>
      <c r="D21" s="380">
        <f>'Tendances et DD'!H18</f>
        <v>0</v>
      </c>
      <c r="E21" s="378"/>
      <c r="F21" s="176"/>
      <c r="G21" s="182"/>
      <c r="H21" s="182"/>
      <c r="I21" s="182"/>
      <c r="J21" s="182"/>
      <c r="K21" s="182"/>
      <c r="L21" s="182"/>
      <c r="M21" s="182"/>
      <c r="N21" s="182"/>
      <c r="O21" s="182"/>
      <c r="P21" s="182"/>
      <c r="Q21" s="182"/>
    </row>
    <row r="22" spans="1:17" s="384" customFormat="1" ht="35.5" customHeight="1">
      <c r="A22" s="176"/>
      <c r="B22" s="379" t="s">
        <v>1334</v>
      </c>
      <c r="C22" s="382" t="s">
        <v>1868</v>
      </c>
      <c r="D22" s="380">
        <f>'Tendances et DD'!H19</f>
        <v>0</v>
      </c>
      <c r="E22" s="378"/>
      <c r="F22" s="176"/>
      <c r="G22" s="182"/>
      <c r="H22" s="182"/>
      <c r="I22" s="182"/>
      <c r="J22" s="182"/>
      <c r="K22" s="182"/>
      <c r="L22" s="182"/>
      <c r="M22" s="182"/>
      <c r="N22" s="182"/>
      <c r="O22" s="182"/>
      <c r="P22" s="182"/>
      <c r="Q22" s="182"/>
    </row>
    <row r="23" spans="1:17" s="384" customFormat="1" ht="35.15" customHeight="1">
      <c r="A23" s="176"/>
      <c r="B23" s="379" t="s">
        <v>1335</v>
      </c>
      <c r="C23" s="382" t="s">
        <v>1869</v>
      </c>
      <c r="D23" s="380">
        <f>'Tendances et DD'!H20</f>
        <v>0</v>
      </c>
      <c r="E23" s="378"/>
      <c r="F23" s="176"/>
      <c r="G23" s="182"/>
      <c r="H23" s="182"/>
      <c r="I23" s="182"/>
      <c r="J23" s="182"/>
      <c r="K23" s="182"/>
      <c r="L23" s="182"/>
      <c r="M23" s="182"/>
      <c r="N23" s="182"/>
      <c r="O23" s="182"/>
      <c r="P23" s="182"/>
      <c r="Q23" s="182"/>
    </row>
    <row r="24" spans="1:17" s="384" customFormat="1" ht="39.65" customHeight="1">
      <c r="A24" s="176"/>
      <c r="B24" s="379" t="s">
        <v>1336</v>
      </c>
      <c r="C24" s="382" t="s">
        <v>1960</v>
      </c>
      <c r="D24" s="380">
        <f>'Tendances et DD'!H21</f>
        <v>0</v>
      </c>
      <c r="E24" s="378"/>
      <c r="F24" s="176"/>
      <c r="G24" s="182"/>
      <c r="H24" s="182"/>
      <c r="I24" s="182"/>
      <c r="J24" s="182"/>
      <c r="K24" s="182"/>
      <c r="L24" s="182"/>
      <c r="M24" s="182"/>
      <c r="N24" s="182"/>
      <c r="O24" s="182"/>
      <c r="P24" s="182"/>
      <c r="Q24" s="182"/>
    </row>
    <row r="25" spans="1:17" s="384" customFormat="1">
      <c r="A25" s="176"/>
      <c r="B25" s="379" t="s">
        <v>1337</v>
      </c>
      <c r="C25" s="382" t="s">
        <v>1871</v>
      </c>
      <c r="D25" s="380">
        <f>'Tendances et DD'!H22</f>
        <v>0</v>
      </c>
      <c r="E25" s="378"/>
      <c r="F25" s="176"/>
      <c r="G25" s="182"/>
      <c r="H25" s="182"/>
      <c r="I25" s="182"/>
      <c r="J25" s="182"/>
      <c r="K25" s="182"/>
      <c r="L25" s="182"/>
      <c r="M25" s="182"/>
      <c r="N25" s="182"/>
      <c r="O25" s="182"/>
      <c r="P25" s="182"/>
      <c r="Q25" s="182"/>
    </row>
    <row r="26" spans="1:17" s="384" customFormat="1" ht="33.65" customHeight="1">
      <c r="A26" s="176"/>
      <c r="B26" s="120" t="s">
        <v>1338</v>
      </c>
      <c r="C26" s="382" t="s">
        <v>1872</v>
      </c>
      <c r="D26" s="380">
        <f>'Tendances et DD'!H23</f>
        <v>0</v>
      </c>
      <c r="E26" s="378"/>
      <c r="F26" s="176"/>
      <c r="G26" s="182"/>
      <c r="H26" s="182"/>
      <c r="I26" s="182"/>
      <c r="J26" s="182"/>
      <c r="K26" s="182"/>
      <c r="L26" s="182"/>
      <c r="M26" s="182"/>
      <c r="N26" s="182"/>
      <c r="O26" s="182"/>
      <c r="P26" s="182"/>
      <c r="Q26" s="182"/>
    </row>
    <row r="27" spans="1:17" s="384" customFormat="1">
      <c r="A27" s="176"/>
      <c r="B27" s="120"/>
      <c r="C27" s="180"/>
      <c r="D27" s="180"/>
      <c r="E27" s="378"/>
      <c r="F27" s="176"/>
      <c r="G27" s="182"/>
      <c r="H27" s="182"/>
      <c r="I27" s="182"/>
      <c r="J27" s="182"/>
      <c r="K27" s="182"/>
      <c r="L27" s="182"/>
      <c r="M27" s="182"/>
      <c r="N27" s="182"/>
      <c r="O27" s="182"/>
      <c r="P27" s="182"/>
      <c r="Q27" s="182"/>
    </row>
    <row r="28" spans="1:17" s="384" customFormat="1">
      <c r="A28" s="176"/>
      <c r="B28" s="765" t="s">
        <v>7</v>
      </c>
      <c r="C28" s="765"/>
      <c r="D28" s="180"/>
      <c r="E28" s="378"/>
      <c r="F28" s="176"/>
      <c r="G28" s="182"/>
      <c r="H28" s="182"/>
      <c r="I28" s="182"/>
      <c r="J28" s="182"/>
      <c r="K28" s="182"/>
      <c r="L28" s="182"/>
      <c r="M28" s="182"/>
      <c r="N28" s="182"/>
      <c r="O28" s="182"/>
      <c r="P28" s="182"/>
      <c r="Q28" s="182"/>
    </row>
    <row r="29" spans="1:17" ht="35.5" customHeight="1">
      <c r="A29" s="176"/>
      <c r="B29" s="120" t="s">
        <v>1339</v>
      </c>
      <c r="C29" s="279" t="s">
        <v>1898</v>
      </c>
      <c r="D29" s="380">
        <f>Accessibilité!M4</f>
        <v>0</v>
      </c>
      <c r="E29" s="378"/>
      <c r="F29" s="176"/>
    </row>
    <row r="30" spans="1:17" ht="32.15" customHeight="1">
      <c r="A30" s="176"/>
      <c r="B30" s="120" t="s">
        <v>1340</v>
      </c>
      <c r="C30" s="279" t="s">
        <v>1899</v>
      </c>
      <c r="D30" s="380">
        <f>Accessibilité!M5</f>
        <v>0</v>
      </c>
      <c r="E30" s="378"/>
      <c r="F30" s="176"/>
    </row>
    <row r="31" spans="1:17" ht="38.15" customHeight="1">
      <c r="A31" s="176"/>
      <c r="B31" s="120" t="s">
        <v>1341</v>
      </c>
      <c r="C31" s="279" t="s">
        <v>1900</v>
      </c>
      <c r="D31" s="380">
        <f>Accessibilité!M6</f>
        <v>0</v>
      </c>
      <c r="E31" s="378"/>
      <c r="F31" s="176"/>
    </row>
    <row r="32" spans="1:17">
      <c r="A32" s="176"/>
      <c r="B32" s="120"/>
      <c r="C32" s="188"/>
      <c r="D32" s="188"/>
      <c r="E32" s="378"/>
      <c r="F32" s="176"/>
    </row>
    <row r="33" spans="1:6" ht="24" thickBot="1">
      <c r="A33" s="176"/>
      <c r="B33" s="798" t="s">
        <v>1342</v>
      </c>
      <c r="C33" s="798"/>
      <c r="D33" s="180"/>
      <c r="E33" s="378"/>
      <c r="F33" s="176"/>
    </row>
    <row r="34" spans="1:6" ht="31.5" customHeight="1" thickTop="1">
      <c r="A34" s="176"/>
      <c r="B34" s="120" t="s">
        <v>1343</v>
      </c>
      <c r="C34" s="394" t="s">
        <v>1823</v>
      </c>
      <c r="D34" s="383">
        <f>'Emploi et Achalandage '!N3</f>
        <v>0</v>
      </c>
      <c r="E34" s="378"/>
      <c r="F34" s="176"/>
    </row>
    <row r="35" spans="1:6" ht="37" customHeight="1">
      <c r="A35" s="176"/>
      <c r="B35" s="120" t="s">
        <v>1344</v>
      </c>
      <c r="C35" s="382" t="s">
        <v>1826</v>
      </c>
      <c r="D35" s="395">
        <f>'Emploi et Achalandage '!N5</f>
        <v>0</v>
      </c>
      <c r="E35" s="378"/>
      <c r="F35" s="176"/>
    </row>
    <row r="36" spans="1:6" ht="36" customHeight="1">
      <c r="A36" s="176"/>
      <c r="B36" s="120" t="s">
        <v>1346</v>
      </c>
      <c r="C36" s="382" t="s">
        <v>1827</v>
      </c>
      <c r="D36" s="395">
        <f>'Emploi et Achalandage '!N7</f>
        <v>0</v>
      </c>
      <c r="E36" s="378"/>
      <c r="F36" s="176"/>
    </row>
    <row r="37" spans="1:6" ht="24" customHeight="1">
      <c r="A37" s="176"/>
      <c r="B37" s="120"/>
      <c r="C37" s="207"/>
      <c r="D37" s="383"/>
      <c r="E37" s="378"/>
      <c r="F37" s="176"/>
    </row>
    <row r="38" spans="1:6">
      <c r="A38" s="176"/>
      <c r="B38" s="765" t="s">
        <v>1345</v>
      </c>
      <c r="C38" s="765"/>
      <c r="D38" s="180"/>
      <c r="E38" s="378"/>
      <c r="F38" s="176"/>
    </row>
    <row r="39" spans="1:6" ht="37" customHeight="1">
      <c r="A39" s="176"/>
      <c r="B39" s="120" t="s">
        <v>1347</v>
      </c>
      <c r="C39" s="381" t="s">
        <v>1842</v>
      </c>
      <c r="D39" s="396">
        <f>'Emploi et Achalandage '!N28</f>
        <v>0</v>
      </c>
      <c r="E39" s="378"/>
      <c r="F39" s="176"/>
    </row>
    <row r="40" spans="1:6" ht="37" customHeight="1">
      <c r="A40" s="176"/>
      <c r="B40" s="120" t="s">
        <v>1443</v>
      </c>
      <c r="C40" s="381" t="s">
        <v>1843</v>
      </c>
      <c r="D40" s="397">
        <f>'Emploi et Achalandage '!N29</f>
        <v>0</v>
      </c>
      <c r="E40" s="378"/>
      <c r="F40" s="176"/>
    </row>
    <row r="41" spans="1:6" ht="37" customHeight="1">
      <c r="A41" s="176"/>
      <c r="B41" s="120" t="s">
        <v>1444</v>
      </c>
      <c r="C41" s="381" t="s">
        <v>1844</v>
      </c>
      <c r="D41" s="397">
        <f>'Emploi et Achalandage '!N30</f>
        <v>0</v>
      </c>
      <c r="E41" s="378"/>
      <c r="F41" s="176"/>
    </row>
    <row r="42" spans="1:6" ht="37" customHeight="1">
      <c r="A42" s="176"/>
      <c r="B42" s="120" t="s">
        <v>1445</v>
      </c>
      <c r="C42" s="381" t="s">
        <v>1845</v>
      </c>
      <c r="D42" s="397">
        <f>'Emploi et Achalandage '!N31</f>
        <v>0</v>
      </c>
      <c r="E42" s="378"/>
      <c r="F42" s="176"/>
    </row>
    <row r="43" spans="1:6">
      <c r="A43" s="176"/>
      <c r="B43" s="120"/>
      <c r="C43" s="180"/>
      <c r="D43" s="180"/>
      <c r="E43" s="378"/>
      <c r="F43" s="176"/>
    </row>
    <row r="44" spans="1:6">
      <c r="A44" s="176"/>
      <c r="B44" s="120"/>
      <c r="C44" s="180"/>
      <c r="D44" s="180"/>
      <c r="E44" s="378"/>
      <c r="F44" s="176"/>
    </row>
  </sheetData>
  <sheetProtection formatRows="0" selectLockedCells="1"/>
  <mergeCells count="9">
    <mergeCell ref="B33:C33"/>
    <mergeCell ref="B1:D1"/>
    <mergeCell ref="B38:C38"/>
    <mergeCell ref="B15:C15"/>
    <mergeCell ref="B28:C28"/>
    <mergeCell ref="B2:D2"/>
    <mergeCell ref="B4:D4"/>
    <mergeCell ref="B10:C10"/>
    <mergeCell ref="B19:C19"/>
  </mergeCells>
  <pageMargins left="0.23622047244094491" right="0.23622047244094491" top="0.35433070866141736" bottom="0.35433070866141736" header="0.31496062992125984" footer="0.31496062992125984"/>
  <pageSetup paperSize="5" scale="88"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40"/>
  <sheetViews>
    <sheetView showGridLines="0" zoomScale="115" zoomScaleNormal="115" workbookViewId="0">
      <selection activeCell="D23" sqref="D23"/>
    </sheetView>
  </sheetViews>
  <sheetFormatPr baseColWidth="10" defaultColWidth="11.453125" defaultRowHeight="23.5"/>
  <cols>
    <col min="1" max="1" width="1.1796875" style="334" customWidth="1"/>
    <col min="2" max="2" width="3.54296875" style="182" customWidth="1"/>
    <col min="3" max="3" width="14" style="182" customWidth="1"/>
    <col min="4" max="4" width="73.453125" style="182" customWidth="1"/>
    <col min="5" max="5" width="1.453125" style="182" customWidth="1"/>
    <col min="6" max="6" width="1.1796875" style="334" customWidth="1"/>
    <col min="7" max="7" width="11.453125" style="274" customWidth="1"/>
    <col min="8" max="8" width="11.453125" style="274"/>
    <col min="9" max="9" width="66.453125" style="274" customWidth="1"/>
    <col min="10" max="15" width="11.453125" style="274"/>
    <col min="16" max="16384" width="11.453125" style="182"/>
  </cols>
  <sheetData>
    <row r="1" spans="1:15" s="258" customFormat="1" ht="48.75" customHeight="1" thickBot="1">
      <c r="A1" s="340"/>
      <c r="B1" s="757" t="s">
        <v>1733</v>
      </c>
      <c r="C1" s="757"/>
      <c r="D1" s="757"/>
      <c r="E1" s="341"/>
      <c r="F1" s="340"/>
      <c r="G1" s="287"/>
      <c r="H1" s="287"/>
      <c r="I1" s="287"/>
      <c r="J1" s="287"/>
      <c r="K1" s="287"/>
      <c r="L1" s="287"/>
      <c r="M1" s="287"/>
      <c r="N1" s="287"/>
      <c r="O1" s="287"/>
    </row>
    <row r="2" spans="1:15" s="258" customFormat="1" ht="32.25" customHeight="1" thickTop="1">
      <c r="A2" s="340"/>
      <c r="B2" s="673" t="s">
        <v>1962</v>
      </c>
      <c r="C2" s="673"/>
      <c r="D2" s="673"/>
      <c r="E2" s="5"/>
      <c r="F2" s="340"/>
      <c r="G2" s="287"/>
      <c r="H2" s="287"/>
      <c r="I2" s="342"/>
      <c r="J2" s="287"/>
      <c r="K2" s="287"/>
      <c r="L2" s="287"/>
      <c r="M2" s="287"/>
      <c r="N2" s="287"/>
      <c r="O2" s="287"/>
    </row>
    <row r="3" spans="1:15" ht="184.5" customHeight="1">
      <c r="A3" s="338"/>
      <c r="B3" s="801" t="s">
        <v>2262</v>
      </c>
      <c r="C3" s="801"/>
      <c r="D3" s="801"/>
      <c r="E3" s="252"/>
      <c r="F3" s="338"/>
      <c r="I3" s="339"/>
    </row>
    <row r="4" spans="1:15">
      <c r="A4" s="338"/>
      <c r="B4" s="731" t="s">
        <v>2253</v>
      </c>
      <c r="C4" s="731"/>
      <c r="D4" s="731"/>
      <c r="E4" s="252"/>
      <c r="F4" s="338"/>
      <c r="I4" s="339"/>
    </row>
    <row r="5" spans="1:15">
      <c r="A5" s="338"/>
      <c r="B5" s="180"/>
      <c r="C5" s="129"/>
      <c r="D5" s="550">
        <f>Demandeur!C4</f>
        <v>0</v>
      </c>
      <c r="E5" s="252"/>
      <c r="F5" s="338"/>
      <c r="I5" s="339"/>
    </row>
    <row r="6" spans="1:15">
      <c r="A6" s="338"/>
      <c r="B6" s="731" t="s">
        <v>1739</v>
      </c>
      <c r="C6" s="731"/>
      <c r="D6" s="731"/>
      <c r="E6" s="252"/>
      <c r="F6" s="338"/>
      <c r="I6" s="339"/>
    </row>
    <row r="7" spans="1:15">
      <c r="A7" s="338"/>
      <c r="B7" s="180"/>
      <c r="C7" s="129"/>
      <c r="D7" s="539">
        <f>'Sommaire projet'!C4</f>
        <v>0</v>
      </c>
      <c r="E7" s="252"/>
      <c r="F7" s="338"/>
      <c r="I7" s="339"/>
    </row>
    <row r="8" spans="1:15">
      <c r="A8" s="338"/>
      <c r="B8" s="731" t="s">
        <v>1963</v>
      </c>
      <c r="C8" s="731"/>
      <c r="D8" s="731"/>
      <c r="E8" s="252"/>
      <c r="F8" s="338"/>
      <c r="I8" s="339"/>
    </row>
    <row r="9" spans="1:15" ht="111" customHeight="1">
      <c r="A9" s="338"/>
      <c r="B9" s="180"/>
      <c r="C9" s="158"/>
      <c r="D9" s="550"/>
      <c r="E9" s="252"/>
      <c r="F9" s="338"/>
      <c r="I9" s="339"/>
    </row>
    <row r="10" spans="1:15">
      <c r="A10" s="338"/>
      <c r="B10" s="180" t="s">
        <v>2267</v>
      </c>
      <c r="C10" s="158"/>
      <c r="D10" s="552"/>
      <c r="E10" s="252"/>
      <c r="F10" s="338"/>
      <c r="I10" s="339"/>
    </row>
    <row r="11" spans="1:15">
      <c r="A11" s="338"/>
      <c r="B11" s="180"/>
      <c r="C11" s="158"/>
      <c r="D11" s="550">
        <f>'Montage financier'!F17</f>
        <v>0</v>
      </c>
      <c r="E11" s="252"/>
      <c r="F11" s="338"/>
      <c r="I11" s="339"/>
    </row>
    <row r="12" spans="1:15">
      <c r="A12" s="338"/>
      <c r="B12" s="180" t="s">
        <v>1750</v>
      </c>
      <c r="C12" s="158"/>
      <c r="D12" s="552"/>
      <c r="E12" s="252"/>
      <c r="F12" s="338"/>
      <c r="I12" s="339"/>
    </row>
    <row r="13" spans="1:15">
      <c r="A13" s="338"/>
      <c r="B13" s="180"/>
      <c r="C13" s="158"/>
      <c r="D13" s="550"/>
      <c r="E13" s="252"/>
      <c r="F13" s="338"/>
      <c r="I13" s="339"/>
    </row>
    <row r="14" spans="1:15">
      <c r="A14" s="338"/>
      <c r="B14" s="180" t="s">
        <v>2261</v>
      </c>
      <c r="C14" s="158"/>
      <c r="D14" s="552"/>
      <c r="E14" s="252"/>
      <c r="F14" s="338"/>
      <c r="I14" s="339"/>
    </row>
    <row r="15" spans="1:15">
      <c r="A15" s="338"/>
      <c r="B15" s="180"/>
      <c r="C15" s="158"/>
      <c r="D15" s="550"/>
      <c r="E15" s="252"/>
      <c r="F15" s="338"/>
      <c r="I15" s="339"/>
    </row>
    <row r="16" spans="1:15" ht="14" customHeight="1">
      <c r="A16" s="338"/>
      <c r="B16" s="180"/>
      <c r="C16" s="731"/>
      <c r="D16" s="731"/>
      <c r="E16" s="252"/>
      <c r="F16" s="338"/>
      <c r="I16" s="339"/>
    </row>
    <row r="17" spans="1:9" ht="31.5" customHeight="1">
      <c r="A17" s="338"/>
      <c r="B17" s="786" t="s">
        <v>1964</v>
      </c>
      <c r="C17" s="786"/>
      <c r="D17" s="786"/>
      <c r="E17" s="335"/>
      <c r="F17" s="338"/>
      <c r="I17" s="339"/>
    </row>
    <row r="18" spans="1:9" ht="41" customHeight="1">
      <c r="A18" s="338"/>
      <c r="B18" s="180"/>
      <c r="C18" s="306"/>
      <c r="D18" s="188" t="s">
        <v>1965</v>
      </c>
      <c r="E18" s="188"/>
      <c r="F18" s="338"/>
      <c r="I18" s="339"/>
    </row>
    <row r="19" spans="1:9" ht="21.5" customHeight="1">
      <c r="A19" s="338"/>
      <c r="B19" s="180"/>
      <c r="C19" s="336"/>
      <c r="D19" s="337" t="s">
        <v>1323</v>
      </c>
      <c r="E19" s="188"/>
      <c r="F19" s="338"/>
      <c r="I19" s="339"/>
    </row>
    <row r="20" spans="1:9" ht="39" customHeight="1">
      <c r="A20" s="338"/>
      <c r="B20" s="180"/>
      <c r="C20" s="306"/>
      <c r="D20" s="188" t="s">
        <v>1966</v>
      </c>
      <c r="E20" s="188"/>
      <c r="F20" s="338"/>
      <c r="I20" s="339"/>
    </row>
    <row r="21" spans="1:9" ht="33" customHeight="1">
      <c r="A21" s="338"/>
      <c r="B21" s="180"/>
      <c r="C21" s="207" t="s">
        <v>2254</v>
      </c>
      <c r="D21" s="527">
        <f>'Montage financier'!F31</f>
        <v>0</v>
      </c>
      <c r="E21" s="208"/>
      <c r="F21" s="338"/>
      <c r="I21" s="339"/>
    </row>
    <row r="22" spans="1:9" ht="33" customHeight="1">
      <c r="A22" s="338"/>
      <c r="B22" s="180"/>
      <c r="C22" s="207" t="s">
        <v>1967</v>
      </c>
      <c r="D22" s="551">
        <f>'Montage financier'!M31</f>
        <v>0</v>
      </c>
      <c r="E22" s="208"/>
      <c r="F22" s="338"/>
      <c r="I22" s="339"/>
    </row>
    <row r="23" spans="1:9" ht="17.5" customHeight="1">
      <c r="A23" s="338"/>
      <c r="B23" s="180"/>
      <c r="C23" s="207"/>
      <c r="D23" s="252"/>
      <c r="E23" s="208"/>
      <c r="F23" s="338"/>
      <c r="I23" s="339"/>
    </row>
    <row r="24" spans="1:9" ht="26.9" customHeight="1">
      <c r="A24" s="338"/>
      <c r="B24" s="180"/>
      <c r="C24" s="798" t="s">
        <v>1968</v>
      </c>
      <c r="D24" s="798"/>
      <c r="E24" s="208"/>
      <c r="F24" s="338"/>
      <c r="I24" s="339"/>
    </row>
    <row r="25" spans="1:9" ht="31.5" customHeight="1">
      <c r="A25" s="338"/>
      <c r="B25" s="120" t="s">
        <v>1310</v>
      </c>
      <c r="C25" s="731" t="s">
        <v>1969</v>
      </c>
      <c r="D25" s="731"/>
      <c r="E25" s="252"/>
      <c r="F25" s="338"/>
      <c r="I25" s="339"/>
    </row>
    <row r="26" spans="1:9" ht="28" customHeight="1">
      <c r="A26" s="338"/>
      <c r="B26" s="180"/>
      <c r="C26" s="306"/>
      <c r="D26" s="188" t="s">
        <v>1970</v>
      </c>
      <c r="E26" s="188"/>
      <c r="F26" s="338"/>
      <c r="I26" s="339"/>
    </row>
    <row r="27" spans="1:9" ht="28" customHeight="1">
      <c r="A27" s="338"/>
      <c r="B27" s="180"/>
      <c r="C27" s="306"/>
      <c r="D27" s="188" t="s">
        <v>1971</v>
      </c>
      <c r="E27" s="188"/>
      <c r="F27" s="338"/>
      <c r="I27" s="339"/>
    </row>
    <row r="28" spans="1:9" ht="28" customHeight="1">
      <c r="A28" s="338"/>
      <c r="B28" s="180"/>
      <c r="C28" s="306"/>
      <c r="D28" s="188" t="s">
        <v>1972</v>
      </c>
      <c r="E28" s="188"/>
      <c r="F28" s="338"/>
      <c r="I28" s="339"/>
    </row>
    <row r="29" spans="1:9" ht="20.25" customHeight="1">
      <c r="A29" s="338"/>
      <c r="B29" s="180"/>
      <c r="C29" s="802" t="s">
        <v>1973</v>
      </c>
      <c r="D29" s="802"/>
      <c r="E29" s="252"/>
      <c r="F29" s="338"/>
      <c r="I29" s="339"/>
    </row>
    <row r="30" spans="1:9" ht="72.75" customHeight="1">
      <c r="A30" s="338"/>
      <c r="B30" s="180"/>
      <c r="C30" s="803"/>
      <c r="D30" s="804"/>
      <c r="E30" s="207"/>
      <c r="F30" s="338"/>
      <c r="I30" s="339"/>
    </row>
    <row r="31" spans="1:9" ht="33.5" customHeight="1">
      <c r="A31" s="338"/>
      <c r="B31" s="120" t="s">
        <v>1311</v>
      </c>
      <c r="C31" s="714" t="s">
        <v>1974</v>
      </c>
      <c r="D31" s="714"/>
      <c r="E31" s="252"/>
      <c r="F31" s="338"/>
      <c r="I31" s="339"/>
    </row>
    <row r="32" spans="1:9" ht="35" customHeight="1">
      <c r="A32" s="338"/>
      <c r="B32" s="180"/>
      <c r="C32" s="306"/>
      <c r="D32" s="188" t="s">
        <v>1961</v>
      </c>
      <c r="E32" s="188"/>
      <c r="F32" s="338"/>
    </row>
    <row r="33" spans="1:6" ht="28.5" customHeight="1">
      <c r="A33" s="338"/>
      <c r="B33" s="180"/>
      <c r="C33" s="306"/>
      <c r="D33" s="188" t="s">
        <v>1975</v>
      </c>
      <c r="E33" s="188"/>
      <c r="F33" s="338"/>
    </row>
    <row r="34" spans="1:6" ht="33" customHeight="1">
      <c r="A34" s="338"/>
      <c r="B34" s="180"/>
      <c r="C34" s="802" t="s">
        <v>1973</v>
      </c>
      <c r="D34" s="802"/>
      <c r="E34" s="252"/>
      <c r="F34" s="338"/>
    </row>
    <row r="35" spans="1:6" ht="80.25" customHeight="1">
      <c r="A35" s="338"/>
      <c r="B35" s="180"/>
      <c r="C35" s="803"/>
      <c r="D35" s="804"/>
      <c r="E35" s="207"/>
      <c r="F35" s="338"/>
    </row>
    <row r="36" spans="1:6" ht="28.5" customHeight="1">
      <c r="A36" s="338"/>
      <c r="B36" s="180" t="s">
        <v>1348</v>
      </c>
      <c r="C36" s="180"/>
      <c r="D36" s="180"/>
      <c r="E36" s="180"/>
      <c r="F36" s="338"/>
    </row>
    <row r="37" spans="1:6" ht="29.25" customHeight="1">
      <c r="A37" s="338"/>
      <c r="B37" s="180"/>
      <c r="C37" s="306"/>
      <c r="D37" s="188" t="s">
        <v>2241</v>
      </c>
      <c r="E37" s="188"/>
      <c r="F37" s="338"/>
    </row>
    <row r="38" spans="1:6">
      <c r="A38" s="338"/>
      <c r="B38" s="180"/>
      <c r="C38" s="802" t="s">
        <v>1973</v>
      </c>
      <c r="D38" s="802"/>
      <c r="E38" s="252"/>
      <c r="F38" s="338"/>
    </row>
    <row r="39" spans="1:6" ht="90" customHeight="1">
      <c r="A39" s="338"/>
      <c r="B39" s="180"/>
      <c r="C39" s="803"/>
      <c r="D39" s="804"/>
      <c r="E39" s="207"/>
      <c r="F39" s="338"/>
    </row>
    <row r="40" spans="1:6">
      <c r="A40" s="338"/>
      <c r="B40" s="180"/>
      <c r="C40" s="180"/>
      <c r="D40" s="180"/>
      <c r="E40" s="180"/>
      <c r="F40" s="338"/>
    </row>
  </sheetData>
  <sheetProtection formatRows="0" selectLockedCells="1"/>
  <mergeCells count="17">
    <mergeCell ref="C24:D24"/>
    <mergeCell ref="C38:D38"/>
    <mergeCell ref="C39:D39"/>
    <mergeCell ref="C25:D25"/>
    <mergeCell ref="C29:D29"/>
    <mergeCell ref="C35:D35"/>
    <mergeCell ref="C30:D30"/>
    <mergeCell ref="C31:D31"/>
    <mergeCell ref="C34:D34"/>
    <mergeCell ref="B2:D2"/>
    <mergeCell ref="B6:D6"/>
    <mergeCell ref="B8:D8"/>
    <mergeCell ref="B17:D17"/>
    <mergeCell ref="B1:D1"/>
    <mergeCell ref="C16:D16"/>
    <mergeCell ref="B4:D4"/>
    <mergeCell ref="B3:D3"/>
  </mergeCells>
  <pageMargins left="0.23622047244094491" right="0.23622047244094491" top="0.35433070866141736" bottom="0.35433070866141736" header="0.31496062992125984" footer="0.31496062992125984"/>
  <pageSetup paperSize="5" scale="4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584200</xdr:colOff>
                    <xdr:row>25</xdr:row>
                    <xdr:rowOff>107950</xdr:rowOff>
                  </from>
                  <to>
                    <xdr:col>2</xdr:col>
                    <xdr:colOff>774700</xdr:colOff>
                    <xdr:row>26</xdr:row>
                    <xdr:rowOff>12700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584200</xdr:colOff>
                    <xdr:row>26</xdr:row>
                    <xdr:rowOff>88900</xdr:rowOff>
                  </from>
                  <to>
                    <xdr:col>2</xdr:col>
                    <xdr:colOff>774700</xdr:colOff>
                    <xdr:row>26</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584200</xdr:colOff>
                    <xdr:row>27</xdr:row>
                    <xdr:rowOff>88900</xdr:rowOff>
                  </from>
                  <to>
                    <xdr:col>2</xdr:col>
                    <xdr:colOff>774700</xdr:colOff>
                    <xdr:row>27</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603250</xdr:colOff>
                    <xdr:row>31</xdr:row>
                    <xdr:rowOff>146050</xdr:rowOff>
                  </from>
                  <to>
                    <xdr:col>2</xdr:col>
                    <xdr:colOff>793750</xdr:colOff>
                    <xdr:row>31</xdr:row>
                    <xdr:rowOff>393700</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603250</xdr:colOff>
                    <xdr:row>32</xdr:row>
                    <xdr:rowOff>88900</xdr:rowOff>
                  </from>
                  <to>
                    <xdr:col>2</xdr:col>
                    <xdr:colOff>793750</xdr:colOff>
                    <xdr:row>32</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635000</xdr:colOff>
                    <xdr:row>36</xdr:row>
                    <xdr:rowOff>44450</xdr:rowOff>
                  </from>
                  <to>
                    <xdr:col>2</xdr:col>
                    <xdr:colOff>831850</xdr:colOff>
                    <xdr:row>36</xdr:row>
                    <xdr:rowOff>330200</xdr:rowOff>
                  </to>
                </anchor>
              </controlPr>
            </control>
          </mc:Choice>
        </mc:AlternateContent>
        <mc:AlternateContent xmlns:mc="http://schemas.openxmlformats.org/markup-compatibility/2006">
          <mc:Choice Requires="x14">
            <control shapeId="32791" r:id="rId10" name="Check Box 23">
              <controlPr locked="0" defaultSize="0" autoFill="0" autoLine="0" autoPict="0" altText="">
                <anchor moveWithCells="1">
                  <from>
                    <xdr:col>2</xdr:col>
                    <xdr:colOff>584200</xdr:colOff>
                    <xdr:row>19</xdr:row>
                    <xdr:rowOff>152400</xdr:rowOff>
                  </from>
                  <to>
                    <xdr:col>2</xdr:col>
                    <xdr:colOff>768350</xdr:colOff>
                    <xdr:row>19</xdr:row>
                    <xdr:rowOff>438150</xdr:rowOff>
                  </to>
                </anchor>
              </controlPr>
            </control>
          </mc:Choice>
        </mc:AlternateContent>
        <mc:AlternateContent xmlns:mc="http://schemas.openxmlformats.org/markup-compatibility/2006">
          <mc:Choice Requires="x14">
            <control shapeId="32801" r:id="rId11" name="Check Box 33">
              <controlPr locked="0" defaultSize="0" autoFill="0" autoLine="0" autoPict="0" altText="">
                <anchor moveWithCells="1">
                  <from>
                    <xdr:col>2</xdr:col>
                    <xdr:colOff>584200</xdr:colOff>
                    <xdr:row>17</xdr:row>
                    <xdr:rowOff>222250</xdr:rowOff>
                  </from>
                  <to>
                    <xdr:col>2</xdr:col>
                    <xdr:colOff>774700</xdr:colOff>
                    <xdr:row>17</xdr:row>
                    <xdr:rowOff>488950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9DFCB-6F6B-4F30-A3F7-243B5816C890}">
  <sheetPr>
    <tabColor theme="5" tint="-0.249977111117893"/>
  </sheetPr>
  <dimension ref="A1:M22"/>
  <sheetViews>
    <sheetView showGridLines="0" zoomScaleNormal="100" workbookViewId="0">
      <selection activeCell="G3" sqref="A1:G5"/>
    </sheetView>
  </sheetViews>
  <sheetFormatPr baseColWidth="10" defaultRowHeight="14.5"/>
  <cols>
    <col min="1" max="1" width="38.453125" customWidth="1"/>
    <col min="2" max="2" width="53.81640625" customWidth="1"/>
    <col min="3" max="3" width="61.08984375" customWidth="1"/>
    <col min="4" max="4" width="15.54296875" customWidth="1"/>
    <col min="5" max="5" width="15.1796875" customWidth="1"/>
    <col min="6" max="6" width="12.81640625" customWidth="1"/>
  </cols>
  <sheetData>
    <row r="1" spans="1:13" ht="14.5" customHeight="1">
      <c r="A1" s="805" t="s">
        <v>2233</v>
      </c>
      <c r="B1" s="805"/>
      <c r="C1" s="805"/>
      <c r="D1" s="805"/>
      <c r="E1" s="805"/>
      <c r="F1" s="805"/>
      <c r="G1" s="529"/>
      <c r="H1" s="529"/>
      <c r="I1" s="529"/>
      <c r="J1" s="529"/>
      <c r="K1" s="529"/>
      <c r="L1" s="529"/>
    </row>
    <row r="2" spans="1:13" ht="14.5" customHeight="1">
      <c r="A2" s="805"/>
      <c r="B2" s="805"/>
      <c r="C2" s="805"/>
      <c r="D2" s="805"/>
      <c r="E2" s="805"/>
      <c r="F2" s="805"/>
      <c r="G2" s="529"/>
      <c r="H2" s="529"/>
      <c r="I2" s="529"/>
      <c r="J2" s="529"/>
      <c r="K2" s="529"/>
      <c r="L2" s="529"/>
    </row>
    <row r="3" spans="1:13" ht="14.5" customHeight="1">
      <c r="A3" s="805"/>
      <c r="B3" s="805"/>
      <c r="C3" s="805"/>
      <c r="D3" s="805"/>
      <c r="E3" s="805"/>
      <c r="F3" s="805"/>
      <c r="G3" s="529"/>
      <c r="H3" s="529"/>
      <c r="I3" s="529"/>
      <c r="J3" s="529"/>
      <c r="K3" s="529"/>
      <c r="L3" s="529"/>
    </row>
    <row r="4" spans="1:13" ht="36.75" customHeight="1">
      <c r="A4" s="805"/>
      <c r="B4" s="805"/>
      <c r="C4" s="805"/>
      <c r="D4" s="805"/>
      <c r="E4" s="805"/>
      <c r="F4" s="805"/>
      <c r="G4" s="529"/>
      <c r="H4" s="529"/>
      <c r="I4" s="529"/>
      <c r="J4" s="529"/>
      <c r="K4" s="529"/>
      <c r="L4" s="529"/>
    </row>
    <row r="5" spans="1:13">
      <c r="A5" s="528"/>
      <c r="B5" s="528"/>
      <c r="C5" s="528"/>
      <c r="D5" s="528"/>
      <c r="E5" s="528"/>
      <c r="F5" s="529"/>
      <c r="G5" s="529"/>
      <c r="H5" s="529"/>
      <c r="I5" s="529"/>
      <c r="J5" s="529"/>
      <c r="K5" s="529"/>
      <c r="L5" s="529"/>
    </row>
    <row r="6" spans="1:13">
      <c r="A6" s="528"/>
      <c r="B6" s="528"/>
      <c r="C6" s="528"/>
      <c r="D6" s="528"/>
      <c r="E6" s="528"/>
      <c r="F6" s="529"/>
      <c r="G6" s="529"/>
      <c r="H6" s="529"/>
      <c r="I6" s="529"/>
      <c r="J6" s="529"/>
      <c r="K6" s="529"/>
      <c r="L6" s="529"/>
    </row>
    <row r="7" spans="1:13" ht="45.75" customHeight="1">
      <c r="A7" s="477" t="s">
        <v>2255</v>
      </c>
      <c r="B7" s="477" t="s">
        <v>2231</v>
      </c>
      <c r="C7" s="478" t="s">
        <v>2256</v>
      </c>
      <c r="D7" s="478" t="s">
        <v>2232</v>
      </c>
      <c r="E7" s="478" t="s">
        <v>1294</v>
      </c>
      <c r="F7" s="478" t="s">
        <v>2257</v>
      </c>
      <c r="G7" s="529"/>
      <c r="H7" s="529"/>
      <c r="I7" s="529"/>
      <c r="J7" s="529"/>
      <c r="K7" s="529"/>
      <c r="L7" s="529"/>
      <c r="M7" s="529"/>
    </row>
    <row r="8" spans="1:13" ht="53.25" customHeight="1">
      <c r="A8" s="530">
        <f>'Recommandation ATR'!D5</f>
        <v>0</v>
      </c>
      <c r="B8" s="530">
        <f>'Recommandation ATR'!D7</f>
        <v>0</v>
      </c>
      <c r="C8" s="530">
        <f>'Recommandation ATR'!D9</f>
        <v>0</v>
      </c>
      <c r="D8" s="531">
        <f>'Montage financier'!L40</f>
        <v>0</v>
      </c>
      <c r="E8" s="531">
        <f>'Montage financier'!L41</f>
        <v>0</v>
      </c>
      <c r="F8" s="531">
        <f>'Recommandation ATR'!D22</f>
        <v>0</v>
      </c>
      <c r="G8" s="529"/>
      <c r="H8" s="529"/>
      <c r="I8" s="529"/>
      <c r="J8" s="529"/>
      <c r="K8" s="529"/>
      <c r="L8" s="529"/>
      <c r="M8" s="529"/>
    </row>
    <row r="9" spans="1:13">
      <c r="A9" s="529"/>
      <c r="B9" s="529"/>
      <c r="C9" s="529"/>
      <c r="D9" s="529"/>
      <c r="E9" s="529"/>
      <c r="F9" s="529"/>
      <c r="G9" s="529"/>
      <c r="H9" s="529"/>
      <c r="I9" s="529"/>
      <c r="J9" s="529"/>
      <c r="K9" s="529"/>
      <c r="L9" s="529"/>
    </row>
    <row r="10" spans="1:13">
      <c r="A10" s="529"/>
      <c r="B10" s="529"/>
      <c r="C10" s="529"/>
      <c r="D10" s="529"/>
      <c r="E10" s="529"/>
      <c r="F10" s="529"/>
      <c r="G10" s="529"/>
      <c r="H10" s="529"/>
      <c r="I10" s="529"/>
      <c r="J10" s="529"/>
      <c r="K10" s="529"/>
      <c r="L10" s="529"/>
    </row>
    <row r="11" spans="1:13">
      <c r="A11" s="529"/>
      <c r="B11" s="529"/>
      <c r="C11" s="529"/>
      <c r="D11" s="529"/>
      <c r="E11" s="529"/>
      <c r="F11" s="529"/>
      <c r="G11" s="529"/>
      <c r="H11" s="529"/>
      <c r="I11" s="529"/>
      <c r="J11" s="529"/>
      <c r="K11" s="529"/>
      <c r="L11" s="529"/>
    </row>
    <row r="12" spans="1:13">
      <c r="A12" s="529"/>
      <c r="B12" s="529"/>
      <c r="C12" s="529"/>
      <c r="D12" s="529"/>
      <c r="E12" s="529"/>
      <c r="F12" s="529"/>
      <c r="G12" s="529"/>
      <c r="H12" s="529"/>
      <c r="I12" s="529"/>
      <c r="J12" s="529"/>
      <c r="K12" s="529"/>
      <c r="L12" s="529"/>
    </row>
    <row r="13" spans="1:13">
      <c r="A13" s="529"/>
      <c r="B13" s="529"/>
      <c r="C13" s="529"/>
      <c r="D13" s="529"/>
      <c r="E13" s="529"/>
      <c r="F13" s="529"/>
      <c r="G13" s="529"/>
      <c r="H13" s="529"/>
      <c r="I13" s="529"/>
      <c r="J13" s="529"/>
      <c r="K13" s="529"/>
      <c r="L13" s="529"/>
    </row>
    <row r="14" spans="1:13">
      <c r="A14" s="529"/>
      <c r="B14" s="529"/>
      <c r="C14" s="529"/>
      <c r="D14" s="529"/>
      <c r="E14" s="529"/>
      <c r="F14" s="529"/>
      <c r="G14" s="529"/>
      <c r="H14" s="529"/>
      <c r="I14" s="529"/>
      <c r="J14" s="529"/>
      <c r="K14" s="529"/>
      <c r="L14" s="529"/>
    </row>
    <row r="15" spans="1:13">
      <c r="A15" s="529"/>
      <c r="B15" s="529"/>
      <c r="C15" s="529"/>
      <c r="D15" s="529"/>
      <c r="E15" s="529"/>
      <c r="F15" s="529"/>
      <c r="G15" s="529"/>
      <c r="H15" s="529"/>
      <c r="I15" s="529"/>
      <c r="J15" s="529"/>
      <c r="K15" s="529"/>
      <c r="L15" s="529"/>
    </row>
    <row r="16" spans="1:13">
      <c r="A16" s="529"/>
      <c r="B16" s="529"/>
      <c r="C16" s="529"/>
      <c r="D16" s="529"/>
      <c r="E16" s="529"/>
      <c r="F16" s="529"/>
      <c r="G16" s="529"/>
      <c r="H16" s="529"/>
      <c r="I16" s="529"/>
      <c r="J16" s="529"/>
      <c r="K16" s="529"/>
      <c r="L16" s="529"/>
    </row>
    <row r="17" spans="1:12">
      <c r="A17" s="529"/>
      <c r="B17" s="529"/>
      <c r="C17" s="529"/>
      <c r="D17" s="529"/>
      <c r="E17" s="529"/>
      <c r="F17" s="529"/>
      <c r="G17" s="529"/>
      <c r="H17" s="529"/>
      <c r="I17" s="529"/>
      <c r="J17" s="529"/>
      <c r="K17" s="529"/>
      <c r="L17" s="529"/>
    </row>
    <row r="18" spans="1:12">
      <c r="A18" s="529"/>
      <c r="B18" s="529"/>
      <c r="C18" s="529"/>
      <c r="D18" s="529"/>
      <c r="E18" s="529"/>
      <c r="F18" s="529"/>
      <c r="G18" s="529"/>
      <c r="H18" s="529"/>
      <c r="I18" s="529"/>
      <c r="J18" s="529"/>
      <c r="K18" s="529"/>
      <c r="L18" s="529"/>
    </row>
    <row r="19" spans="1:12">
      <c r="A19" s="529"/>
      <c r="B19" s="529"/>
      <c r="C19" s="529"/>
      <c r="D19" s="529"/>
      <c r="E19" s="529"/>
      <c r="F19" s="529"/>
      <c r="G19" s="529"/>
      <c r="H19" s="529"/>
      <c r="I19" s="529"/>
      <c r="J19" s="529"/>
      <c r="K19" s="529"/>
      <c r="L19" s="529"/>
    </row>
    <row r="20" spans="1:12">
      <c r="A20" s="529"/>
      <c r="B20" s="529"/>
      <c r="C20" s="529"/>
      <c r="D20" s="529"/>
      <c r="E20" s="529"/>
      <c r="F20" s="529"/>
      <c r="G20" s="529"/>
      <c r="H20" s="529"/>
      <c r="I20" s="529"/>
      <c r="J20" s="529"/>
      <c r="K20" s="529"/>
      <c r="L20" s="529"/>
    </row>
    <row r="21" spans="1:12">
      <c r="A21" s="529"/>
      <c r="B21" s="529"/>
      <c r="C21" s="529"/>
      <c r="D21" s="529"/>
      <c r="E21" s="529"/>
      <c r="F21" s="529"/>
      <c r="G21" s="529"/>
      <c r="H21" s="529"/>
      <c r="I21" s="529"/>
      <c r="J21" s="529"/>
      <c r="K21" s="529"/>
      <c r="L21" s="529"/>
    </row>
    <row r="22" spans="1:12">
      <c r="A22" s="529"/>
      <c r="B22" s="529"/>
      <c r="C22" s="529"/>
      <c r="D22" s="529"/>
      <c r="E22" s="529"/>
      <c r="F22" s="529"/>
      <c r="G22" s="529"/>
      <c r="H22" s="529"/>
      <c r="I22" s="529"/>
      <c r="J22" s="529"/>
      <c r="K22" s="529"/>
      <c r="L22" s="529"/>
    </row>
  </sheetData>
  <mergeCells count="1">
    <mergeCell ref="A1:F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A1179"/>
  <sheetViews>
    <sheetView zoomScale="70" zoomScaleNormal="70" workbookViewId="0">
      <selection activeCell="G3" sqref="A1:G5"/>
    </sheetView>
  </sheetViews>
  <sheetFormatPr baseColWidth="10" defaultColWidth="11.453125" defaultRowHeight="14.5"/>
  <cols>
    <col min="1" max="1" width="34.453125" style="182" customWidth="1"/>
    <col min="2" max="8" width="11.453125" style="182"/>
    <col min="9" max="9" width="68.453125" style="182" customWidth="1"/>
    <col min="10" max="10" width="85.453125" style="182" bestFit="1" customWidth="1"/>
    <col min="11" max="11" width="51.81640625" style="182" customWidth="1"/>
    <col min="12" max="14" width="11.453125" style="182"/>
    <col min="15" max="15" width="31.453125" style="182" customWidth="1"/>
    <col min="16" max="16" width="11.453125" style="182"/>
    <col min="17" max="17" width="50.54296875" style="182" bestFit="1" customWidth="1"/>
    <col min="18" max="18" width="19.81640625" style="182" customWidth="1"/>
    <col min="19" max="19" width="42.453125" style="182" customWidth="1"/>
    <col min="20" max="20" width="33.1796875" style="182" customWidth="1"/>
    <col min="21" max="21" width="47.81640625" style="182" bestFit="1" customWidth="1"/>
    <col min="22" max="22" width="29.453125" style="182" bestFit="1" customWidth="1"/>
    <col min="23" max="23" width="23.453125" style="182" bestFit="1" customWidth="1"/>
    <col min="24" max="24" width="40.453125" style="182" customWidth="1"/>
    <col min="25" max="25" width="29.54296875" style="182" customWidth="1"/>
    <col min="26" max="26" width="76.453125" style="182" customWidth="1"/>
    <col min="27" max="27" width="11.453125" style="182"/>
    <col min="28" max="28" width="109.81640625" style="182" customWidth="1"/>
    <col min="29" max="29" width="49.453125" style="182" customWidth="1"/>
    <col min="30" max="30" width="78.54296875" style="182" customWidth="1"/>
    <col min="31" max="31" width="63.453125" style="182" customWidth="1"/>
    <col min="32" max="32" width="25" style="182" customWidth="1"/>
    <col min="33" max="33" width="14.1796875" style="182" customWidth="1"/>
    <col min="34" max="34" width="34.81640625" style="182" customWidth="1"/>
    <col min="35" max="35" width="40.81640625" style="182" customWidth="1"/>
    <col min="36" max="36" width="11.453125" style="182"/>
    <col min="37" max="37" width="36.453125" style="182" bestFit="1" customWidth="1"/>
    <col min="38" max="40" width="11.453125" style="182"/>
    <col min="41" max="41" width="18.1796875" style="182" customWidth="1"/>
    <col min="42" max="47" width="11.453125" style="182"/>
    <col min="48" max="48" width="29.81640625" style="182" bestFit="1" customWidth="1"/>
    <col min="49" max="49" width="11.453125" style="182"/>
    <col min="50" max="50" width="44.453125" style="182" customWidth="1"/>
    <col min="51" max="51" width="11.453125" style="440"/>
    <col min="52" max="52" width="28.453125" style="440" bestFit="1" customWidth="1"/>
    <col min="53" max="53" width="43.81640625" style="182" bestFit="1" customWidth="1"/>
    <col min="54" max="16384" width="11.453125" style="182"/>
  </cols>
  <sheetData>
    <row r="1" spans="1:53">
      <c r="A1" s="308" t="s">
        <v>1242</v>
      </c>
      <c r="C1" s="182" t="s">
        <v>3</v>
      </c>
      <c r="E1" s="308" t="s">
        <v>4</v>
      </c>
      <c r="G1" s="308" t="s">
        <v>5</v>
      </c>
      <c r="I1" s="308" t="s">
        <v>6</v>
      </c>
      <c r="J1" s="308" t="s">
        <v>1427</v>
      </c>
      <c r="K1" s="308" t="s">
        <v>1614</v>
      </c>
      <c r="O1" s="182" t="s">
        <v>7</v>
      </c>
      <c r="Q1" s="308" t="s">
        <v>1438</v>
      </c>
      <c r="R1" s="308" t="s">
        <v>8</v>
      </c>
      <c r="S1" s="399" t="s">
        <v>9</v>
      </c>
      <c r="T1" s="308" t="s">
        <v>10</v>
      </c>
      <c r="U1" s="308" t="s">
        <v>11</v>
      </c>
      <c r="V1" s="308" t="s">
        <v>12</v>
      </c>
      <c r="W1" s="308" t="s">
        <v>13</v>
      </c>
      <c r="X1" s="308" t="s">
        <v>14</v>
      </c>
      <c r="Y1" s="308"/>
      <c r="Z1" s="308" t="s">
        <v>16</v>
      </c>
      <c r="AB1" s="308" t="s">
        <v>17</v>
      </c>
      <c r="AC1" s="308" t="s">
        <v>18</v>
      </c>
      <c r="AD1" s="308" t="s">
        <v>19</v>
      </c>
      <c r="AE1" s="308" t="s">
        <v>20</v>
      </c>
      <c r="AF1" s="182" t="s">
        <v>1350</v>
      </c>
      <c r="AG1" s="182" t="s">
        <v>1393</v>
      </c>
      <c r="AH1" s="182" t="s">
        <v>1394</v>
      </c>
      <c r="AI1" s="308" t="s">
        <v>1403</v>
      </c>
      <c r="AJ1" s="182" t="s">
        <v>1393</v>
      </c>
      <c r="AK1" s="182" t="s">
        <v>1394</v>
      </c>
      <c r="AO1" s="806" t="s">
        <v>13</v>
      </c>
      <c r="AP1" s="808" t="s">
        <v>1446</v>
      </c>
      <c r="AQ1" s="808"/>
      <c r="AR1" s="808"/>
      <c r="AS1" s="808"/>
      <c r="AV1" s="308" t="s">
        <v>1475</v>
      </c>
      <c r="AX1" s="400" t="s">
        <v>1250</v>
      </c>
      <c r="AY1" s="440" t="s">
        <v>2016</v>
      </c>
      <c r="AZ1" s="440" t="s">
        <v>2017</v>
      </c>
      <c r="BA1" s="308" t="s">
        <v>15</v>
      </c>
    </row>
    <row r="2" spans="1:53" ht="12.75" customHeight="1" thickBot="1">
      <c r="Q2" s="182" t="s">
        <v>1976</v>
      </c>
      <c r="S2" s="401" t="s">
        <v>21</v>
      </c>
      <c r="T2" s="182" t="s">
        <v>22</v>
      </c>
      <c r="U2" s="182" t="s">
        <v>23</v>
      </c>
      <c r="V2" s="182" t="s">
        <v>24</v>
      </c>
      <c r="W2" s="182" t="s">
        <v>24</v>
      </c>
      <c r="X2" s="402" t="s">
        <v>25</v>
      </c>
      <c r="Z2" s="182" t="s">
        <v>1579</v>
      </c>
      <c r="AB2" s="182" t="s">
        <v>1977</v>
      </c>
      <c r="AC2" s="182" t="s">
        <v>26</v>
      </c>
      <c r="AD2" s="182" t="s">
        <v>27</v>
      </c>
      <c r="AE2" s="182" t="s">
        <v>28</v>
      </c>
      <c r="AF2" s="182" t="s">
        <v>33</v>
      </c>
      <c r="AG2" s="182">
        <v>1</v>
      </c>
      <c r="AH2" s="182" t="str">
        <f>VLOOKUP(AG2,$AJ$2:$AK$11,2,FALSE)</f>
        <v>Études</v>
      </c>
      <c r="AI2" s="182" t="str">
        <f>AH3&amp;" - "&amp;AF3</f>
        <v>Études - Étude technique (plans et devis)</v>
      </c>
      <c r="AJ2" s="182">
        <v>1</v>
      </c>
      <c r="AK2" s="182" t="s">
        <v>1395</v>
      </c>
      <c r="AO2" s="807"/>
      <c r="AP2" s="403" t="s">
        <v>121</v>
      </c>
      <c r="AQ2" s="403" t="s">
        <v>1447</v>
      </c>
      <c r="AR2" s="403" t="s">
        <v>1280</v>
      </c>
      <c r="AS2" s="403" t="s">
        <v>1448</v>
      </c>
      <c r="AT2" s="403" t="s">
        <v>1452</v>
      </c>
      <c r="AX2" s="182" t="s">
        <v>1476</v>
      </c>
      <c r="AY2" s="440" t="s">
        <v>2018</v>
      </c>
      <c r="AZ2" s="440" t="s">
        <v>2019</v>
      </c>
      <c r="BA2" s="182" t="str">
        <f t="shared" ref="BA2:BA33" si="0">AZ2&amp;" - "&amp;AY2</f>
        <v>Abitibi-Est - 579</v>
      </c>
    </row>
    <row r="3" spans="1:53" ht="12.75" customHeight="1" thickTop="1">
      <c r="A3" s="402" t="s">
        <v>1580</v>
      </c>
      <c r="C3" s="182" t="s">
        <v>1611</v>
      </c>
      <c r="E3" s="182" t="s">
        <v>30</v>
      </c>
      <c r="G3" s="182" t="s">
        <v>2246</v>
      </c>
      <c r="I3" s="182" t="s">
        <v>1613</v>
      </c>
      <c r="J3" s="182" t="s">
        <v>1430</v>
      </c>
      <c r="K3" s="182" t="s">
        <v>1613</v>
      </c>
      <c r="O3" s="182" t="s">
        <v>31</v>
      </c>
      <c r="Q3" s="182" t="s">
        <v>1978</v>
      </c>
      <c r="R3" s="182" t="s">
        <v>57</v>
      </c>
      <c r="S3" s="401" t="s">
        <v>1617</v>
      </c>
      <c r="T3" s="182" t="s">
        <v>46</v>
      </c>
      <c r="U3" s="182" t="s">
        <v>34</v>
      </c>
      <c r="V3" s="182" t="s">
        <v>35</v>
      </c>
      <c r="W3" s="182" t="s">
        <v>36</v>
      </c>
      <c r="X3" s="402" t="s">
        <v>1668</v>
      </c>
      <c r="Z3" s="182" t="s">
        <v>37</v>
      </c>
      <c r="AB3" s="182" t="s">
        <v>1979</v>
      </c>
      <c r="AC3" s="182" t="s">
        <v>38</v>
      </c>
      <c r="AD3" s="182" t="s">
        <v>39</v>
      </c>
      <c r="AE3" s="182" t="s">
        <v>1980</v>
      </c>
      <c r="AF3" s="182" t="s">
        <v>1351</v>
      </c>
      <c r="AG3" s="182">
        <v>1</v>
      </c>
      <c r="AH3" s="182" t="str">
        <f t="shared" ref="AH3:AH60" si="1">VLOOKUP(AG3,$AJ$2:$AK$11,2,FALSE)</f>
        <v>Études</v>
      </c>
      <c r="AI3" s="182" t="str">
        <f>AH4&amp;" - "&amp;AF4</f>
        <v>Études - Plan d'affaires</v>
      </c>
      <c r="AJ3" s="182">
        <v>4</v>
      </c>
      <c r="AK3" s="182" t="s">
        <v>1396</v>
      </c>
      <c r="AO3" s="249" t="s">
        <v>1453</v>
      </c>
      <c r="AP3" s="404">
        <v>100</v>
      </c>
      <c r="AQ3" s="405"/>
      <c r="AR3" s="405"/>
      <c r="AS3" s="405"/>
      <c r="AT3" s="406">
        <f>SUM(AQ3:AS3)</f>
        <v>0</v>
      </c>
      <c r="AV3" s="182" t="str">
        <f>AO3&amp;" :  "&amp;AT3</f>
        <v>01_Îles-de-la-Madeleine :  0</v>
      </c>
      <c r="AX3" s="182" t="s">
        <v>1477</v>
      </c>
      <c r="AY3" s="440" t="s">
        <v>2020</v>
      </c>
      <c r="AZ3" s="440" t="s">
        <v>2021</v>
      </c>
      <c r="BA3" s="182" t="str">
        <f t="shared" si="0"/>
        <v>Abitibi-Ouest - 573</v>
      </c>
    </row>
    <row r="4" spans="1:53" ht="12.75" customHeight="1">
      <c r="A4" s="182" t="s">
        <v>53</v>
      </c>
      <c r="C4" s="182" t="s">
        <v>41</v>
      </c>
      <c r="E4" s="182" t="s">
        <v>42</v>
      </c>
      <c r="G4" s="182" t="s">
        <v>2247</v>
      </c>
      <c r="I4" s="182" t="s">
        <v>1981</v>
      </c>
      <c r="J4" s="182" t="s">
        <v>1431</v>
      </c>
      <c r="K4" s="182" t="s">
        <v>1615</v>
      </c>
      <c r="O4" s="182" t="s">
        <v>43</v>
      </c>
      <c r="Q4" s="182" t="s">
        <v>1982</v>
      </c>
      <c r="R4" s="182" t="s">
        <v>44</v>
      </c>
      <c r="S4" s="401" t="s">
        <v>45</v>
      </c>
      <c r="T4" s="182" t="s">
        <v>59</v>
      </c>
      <c r="U4" s="182" t="s">
        <v>47</v>
      </c>
      <c r="V4" s="182" t="s">
        <v>48</v>
      </c>
      <c r="W4" s="182" t="s">
        <v>35</v>
      </c>
      <c r="X4" s="402" t="s">
        <v>49</v>
      </c>
      <c r="Z4" s="182" t="s">
        <v>51</v>
      </c>
      <c r="AB4" s="182" t="s">
        <v>1983</v>
      </c>
      <c r="AC4" s="182" t="s">
        <v>1673</v>
      </c>
      <c r="AD4" s="182" t="s">
        <v>1984</v>
      </c>
      <c r="AE4" s="182" t="s">
        <v>52</v>
      </c>
      <c r="AF4" s="182" t="s">
        <v>1582</v>
      </c>
      <c r="AG4" s="182">
        <v>1</v>
      </c>
      <c r="AH4" s="182" t="str">
        <f t="shared" si="1"/>
        <v>Études</v>
      </c>
      <c r="AI4" s="182" t="str">
        <f>AH2&amp;" - "&amp;AF2</f>
        <v>Études - Autre</v>
      </c>
      <c r="AJ4" s="182">
        <v>16</v>
      </c>
      <c r="AK4" s="182" t="s">
        <v>145</v>
      </c>
      <c r="AO4" s="249" t="s">
        <v>1454</v>
      </c>
      <c r="AP4" s="405">
        <v>82.5</v>
      </c>
      <c r="AQ4" s="405">
        <v>7.1</v>
      </c>
      <c r="AR4" s="405">
        <v>4.7</v>
      </c>
      <c r="AS4" s="405">
        <v>5.7</v>
      </c>
      <c r="AT4" s="406">
        <f t="shared" ref="AT4:AT24" si="2">SUM(AQ4:AS4)</f>
        <v>17.5</v>
      </c>
      <c r="AV4" s="182" t="str">
        <f>AO4&amp;" :  "&amp;AT4</f>
        <v>02 _Gaspésie :  17,5</v>
      </c>
      <c r="AX4" s="182" t="s">
        <v>1478</v>
      </c>
      <c r="AY4" s="440" t="s">
        <v>2022</v>
      </c>
      <c r="AZ4" s="440" t="s">
        <v>2023</v>
      </c>
      <c r="BA4" s="182" t="str">
        <f t="shared" si="0"/>
        <v>Acadie - 437</v>
      </c>
    </row>
    <row r="5" spans="1:53" ht="12.75" customHeight="1">
      <c r="A5" s="182" t="s">
        <v>93</v>
      </c>
      <c r="C5" s="182" t="s">
        <v>54</v>
      </c>
      <c r="E5" s="182" t="s">
        <v>55</v>
      </c>
      <c r="G5" s="182" t="s">
        <v>2248</v>
      </c>
      <c r="I5" s="182" t="s">
        <v>1985</v>
      </c>
      <c r="J5" s="182" t="s">
        <v>1428</v>
      </c>
      <c r="K5" s="182" t="s">
        <v>1616</v>
      </c>
      <c r="O5" s="182" t="s">
        <v>56</v>
      </c>
      <c r="R5" s="182" t="s">
        <v>32</v>
      </c>
      <c r="S5" s="401" t="s">
        <v>58</v>
      </c>
      <c r="T5" s="182" t="s">
        <v>69</v>
      </c>
      <c r="U5" s="182" t="s">
        <v>60</v>
      </c>
      <c r="V5" s="182" t="s">
        <v>50</v>
      </c>
      <c r="W5" s="182" t="s">
        <v>1581</v>
      </c>
      <c r="X5" s="402" t="s">
        <v>61</v>
      </c>
      <c r="Z5" s="182" t="s">
        <v>63</v>
      </c>
      <c r="AB5" s="182" t="s">
        <v>1986</v>
      </c>
      <c r="AC5" s="182" t="s">
        <v>64</v>
      </c>
      <c r="AD5" s="182" t="s">
        <v>1583</v>
      </c>
      <c r="AE5" s="182" t="s">
        <v>65</v>
      </c>
      <c r="AF5" s="182" t="s">
        <v>1362</v>
      </c>
      <c r="AG5" s="182">
        <v>4</v>
      </c>
      <c r="AH5" s="182" t="str">
        <f t="shared" si="1"/>
        <v>Immobilisation</v>
      </c>
      <c r="AI5" s="182" t="str">
        <f>AH5&amp;" - "&amp;AF5</f>
        <v>Immobilisation - Acquisition de technologies, de logiciels ou de progiciels</v>
      </c>
      <c r="AJ5" s="182">
        <v>20</v>
      </c>
      <c r="AK5" s="182" t="s">
        <v>1397</v>
      </c>
      <c r="AO5" s="249" t="s">
        <v>1455</v>
      </c>
      <c r="AP5" s="405">
        <v>91.6</v>
      </c>
      <c r="AQ5" s="405">
        <v>6.4</v>
      </c>
      <c r="AR5" s="405">
        <v>0.5</v>
      </c>
      <c r="AS5" s="405">
        <v>1.5</v>
      </c>
      <c r="AT5" s="406">
        <f t="shared" si="2"/>
        <v>8.4</v>
      </c>
      <c r="AV5" s="182" t="str">
        <f t="shared" ref="AV5:AV24" si="3">AO5&amp;" :  "&amp;AT5</f>
        <v>03_Bas-Saint-Laurent :  8,4</v>
      </c>
      <c r="AX5" s="182" t="s">
        <v>1479</v>
      </c>
      <c r="AY5" s="440" t="s">
        <v>2024</v>
      </c>
      <c r="AZ5" s="440" t="s">
        <v>2025</v>
      </c>
      <c r="BA5" s="182" t="str">
        <f t="shared" si="0"/>
        <v>Anjou-Louis-Riel - 373</v>
      </c>
    </row>
    <row r="6" spans="1:53" ht="12.75" customHeight="1">
      <c r="A6" s="182" t="s">
        <v>66</v>
      </c>
      <c r="J6" s="182" t="s">
        <v>1987</v>
      </c>
      <c r="R6" s="182" t="s">
        <v>67</v>
      </c>
      <c r="S6" s="401" t="s">
        <v>68</v>
      </c>
      <c r="T6" s="182" t="s">
        <v>76</v>
      </c>
      <c r="U6" s="182" t="s">
        <v>70</v>
      </c>
      <c r="V6" s="182" t="s">
        <v>62</v>
      </c>
      <c r="W6" s="182" t="s">
        <v>50</v>
      </c>
      <c r="X6" s="402" t="s">
        <v>71</v>
      </c>
      <c r="Z6" s="182" t="s">
        <v>73</v>
      </c>
      <c r="AB6" s="182" t="s">
        <v>1988</v>
      </c>
      <c r="AC6" s="182" t="s">
        <v>1674</v>
      </c>
      <c r="AD6" s="182" t="s">
        <v>1584</v>
      </c>
      <c r="AE6" s="182" t="s">
        <v>74</v>
      </c>
      <c r="AF6" s="182" t="s">
        <v>1357</v>
      </c>
      <c r="AG6" s="182">
        <v>4</v>
      </c>
      <c r="AH6" s="182" t="str">
        <f t="shared" si="1"/>
        <v>Immobilisation</v>
      </c>
      <c r="AI6" s="182" t="str">
        <f>AH6&amp;" - "&amp;AF6</f>
        <v>Immobilisation - Aménagement de sentiers</v>
      </c>
      <c r="AJ6" s="182">
        <v>24</v>
      </c>
      <c r="AK6" s="182" t="s">
        <v>1398</v>
      </c>
      <c r="AO6" s="249" t="s">
        <v>1456</v>
      </c>
      <c r="AP6" s="405">
        <v>71.599999999999994</v>
      </c>
      <c r="AQ6" s="405">
        <v>9.1999999999999993</v>
      </c>
      <c r="AR6" s="405">
        <v>10.3</v>
      </c>
      <c r="AS6" s="405">
        <v>8.9</v>
      </c>
      <c r="AT6" s="406">
        <f t="shared" si="2"/>
        <v>28.4</v>
      </c>
      <c r="AV6" s="182" t="str">
        <f t="shared" si="3"/>
        <v>04_Québec :  28,4</v>
      </c>
      <c r="AX6" s="182" t="s">
        <v>1480</v>
      </c>
      <c r="AY6" s="440" t="s">
        <v>2026</v>
      </c>
      <c r="AZ6" s="440" t="s">
        <v>2027</v>
      </c>
      <c r="BA6" s="182" t="str">
        <f t="shared" si="0"/>
        <v>Argenteuil - 535</v>
      </c>
    </row>
    <row r="7" spans="1:53" ht="12.75" customHeight="1">
      <c r="A7" s="182" t="s">
        <v>29</v>
      </c>
      <c r="S7" s="401" t="s">
        <v>75</v>
      </c>
      <c r="T7" s="182" t="s">
        <v>1622</v>
      </c>
      <c r="U7" s="182" t="s">
        <v>77</v>
      </c>
      <c r="V7" s="182" t="s">
        <v>78</v>
      </c>
      <c r="W7" s="182" t="s">
        <v>79</v>
      </c>
      <c r="X7" s="402" t="s">
        <v>80</v>
      </c>
      <c r="Z7" s="182" t="s">
        <v>42</v>
      </c>
      <c r="AB7" s="182" t="s">
        <v>1989</v>
      </c>
      <c r="AC7" s="182" t="s">
        <v>82</v>
      </c>
      <c r="AD7" s="182" t="s">
        <v>83</v>
      </c>
      <c r="AE7" s="182" t="s">
        <v>1990</v>
      </c>
      <c r="AF7" s="182" t="s">
        <v>1354</v>
      </c>
      <c r="AG7" s="182">
        <v>4</v>
      </c>
      <c r="AH7" s="182" t="str">
        <f t="shared" si="1"/>
        <v>Immobilisation</v>
      </c>
      <c r="AI7" s="182" t="str">
        <f>AH7&amp;" - "&amp;AF7</f>
        <v>Immobilisation - Aménagement extérieur</v>
      </c>
      <c r="AJ7" s="182">
        <v>27</v>
      </c>
      <c r="AK7" s="182" t="s">
        <v>1399</v>
      </c>
      <c r="AO7" s="249" t="s">
        <v>1457</v>
      </c>
      <c r="AP7" s="405">
        <v>87.6</v>
      </c>
      <c r="AQ7" s="405">
        <v>3</v>
      </c>
      <c r="AR7" s="405">
        <v>5.7</v>
      </c>
      <c r="AS7" s="405">
        <v>3.7</v>
      </c>
      <c r="AT7" s="406">
        <f t="shared" si="2"/>
        <v>12.399999999999999</v>
      </c>
      <c r="AV7" s="182" t="str">
        <f t="shared" si="3"/>
        <v>05_Charlevoix :  12,4</v>
      </c>
      <c r="AX7" s="182" t="s">
        <v>1481</v>
      </c>
      <c r="AY7" s="440" t="s">
        <v>2028</v>
      </c>
      <c r="AZ7" s="440" t="s">
        <v>2029</v>
      </c>
      <c r="BA7" s="182" t="str">
        <f t="shared" si="0"/>
        <v>Arthabaska - 323</v>
      </c>
    </row>
    <row r="8" spans="1:53" ht="12.75" customHeight="1">
      <c r="A8" s="182" t="s">
        <v>40</v>
      </c>
      <c r="I8" s="407"/>
      <c r="S8" s="401" t="s">
        <v>85</v>
      </c>
      <c r="T8" s="182" t="s">
        <v>1622</v>
      </c>
      <c r="U8" s="182" t="s">
        <v>86</v>
      </c>
      <c r="V8" s="182" t="s">
        <v>87</v>
      </c>
      <c r="W8" s="182" t="s">
        <v>62</v>
      </c>
      <c r="X8" s="402" t="s">
        <v>33</v>
      </c>
      <c r="AB8" s="182" t="s">
        <v>1991</v>
      </c>
      <c r="AC8" s="182" t="s">
        <v>1432</v>
      </c>
      <c r="AD8" s="182" t="s">
        <v>1675</v>
      </c>
      <c r="AE8" s="182" t="s">
        <v>1992</v>
      </c>
      <c r="AF8" s="182" t="s">
        <v>1353</v>
      </c>
      <c r="AG8" s="182">
        <v>4</v>
      </c>
      <c r="AH8" s="182" t="str">
        <f t="shared" si="1"/>
        <v>Immobilisation</v>
      </c>
      <c r="AI8" s="182" t="str">
        <f>AH8&amp;" - "&amp;AF8</f>
        <v>Immobilisation - Aménagement intérieur</v>
      </c>
      <c r="AJ8" s="182">
        <v>30</v>
      </c>
      <c r="AK8" s="182" t="s">
        <v>1400</v>
      </c>
      <c r="AO8" s="249" t="s">
        <v>1458</v>
      </c>
      <c r="AP8" s="405">
        <v>87.5</v>
      </c>
      <c r="AQ8" s="405">
        <v>8</v>
      </c>
      <c r="AR8" s="405">
        <v>3.4</v>
      </c>
      <c r="AS8" s="405">
        <v>1.1000000000000001</v>
      </c>
      <c r="AT8" s="406">
        <f t="shared" si="2"/>
        <v>12.5</v>
      </c>
      <c r="AV8" s="182" t="str">
        <f t="shared" si="3"/>
        <v>06_Chaudières-Appalaches :  12,5</v>
      </c>
      <c r="AX8" s="182" t="s">
        <v>1482</v>
      </c>
      <c r="AY8" s="440" t="s">
        <v>2030</v>
      </c>
      <c r="AZ8" s="440" t="s">
        <v>2031</v>
      </c>
      <c r="BA8" s="182" t="str">
        <f t="shared" si="0"/>
        <v>Beauce-Nord - 309</v>
      </c>
    </row>
    <row r="9" spans="1:53" ht="12.75" customHeight="1">
      <c r="A9" s="182" t="s">
        <v>84</v>
      </c>
      <c r="E9" s="182" t="s">
        <v>30</v>
      </c>
      <c r="S9" s="401" t="s">
        <v>1618</v>
      </c>
      <c r="T9" s="182" t="s">
        <v>94</v>
      </c>
      <c r="U9" s="182" t="s">
        <v>90</v>
      </c>
      <c r="V9" s="182" t="s">
        <v>1667</v>
      </c>
      <c r="W9" s="182" t="s">
        <v>78</v>
      </c>
      <c r="X9" s="402" t="s">
        <v>91</v>
      </c>
      <c r="AB9" s="182" t="s">
        <v>1993</v>
      </c>
      <c r="AC9" s="182" t="s">
        <v>1424</v>
      </c>
      <c r="AD9" s="182" t="s">
        <v>1994</v>
      </c>
      <c r="AE9" s="182" t="s">
        <v>92</v>
      </c>
      <c r="AF9" s="182" t="s">
        <v>33</v>
      </c>
      <c r="AG9" s="182">
        <v>4</v>
      </c>
      <c r="AH9" s="182" t="str">
        <f>VLOOKUP(AG9,$AJ$2:$AK$11,2,FALSE)</f>
        <v>Immobilisation</v>
      </c>
      <c r="AI9" s="182" t="str">
        <f t="shared" ref="AI9:AI18" si="4">AH10&amp;" - "&amp;AF10</f>
        <v>Immobilisation - Bateau</v>
      </c>
      <c r="AJ9" s="182">
        <v>38</v>
      </c>
      <c r="AK9" s="182" t="s">
        <v>1401</v>
      </c>
      <c r="AO9" s="249" t="s">
        <v>1459</v>
      </c>
      <c r="AP9" s="405">
        <v>92.1</v>
      </c>
      <c r="AQ9" s="405">
        <v>2</v>
      </c>
      <c r="AR9" s="405">
        <v>1.3</v>
      </c>
      <c r="AS9" s="405">
        <v>4.5999999999999996</v>
      </c>
      <c r="AT9" s="406">
        <f t="shared" si="2"/>
        <v>7.8999999999999995</v>
      </c>
      <c r="AV9" s="182" t="str">
        <f t="shared" si="3"/>
        <v>07_Mauricie :  7,9</v>
      </c>
      <c r="AX9" s="182" t="s">
        <v>1483</v>
      </c>
      <c r="AY9" s="440" t="s">
        <v>2032</v>
      </c>
      <c r="AZ9" s="440" t="s">
        <v>2033</v>
      </c>
      <c r="BA9" s="182" t="str">
        <f t="shared" si="0"/>
        <v>Beauce-Sud - 293</v>
      </c>
    </row>
    <row r="10" spans="1:53" ht="12.75" customHeight="1">
      <c r="A10" s="182" t="s">
        <v>89</v>
      </c>
      <c r="E10" s="182" t="s">
        <v>42</v>
      </c>
      <c r="I10" s="407"/>
      <c r="S10" s="401" t="s">
        <v>100</v>
      </c>
      <c r="T10" s="182" t="s">
        <v>94</v>
      </c>
      <c r="U10" s="182" t="s">
        <v>95</v>
      </c>
      <c r="V10" s="182" t="s">
        <v>81</v>
      </c>
      <c r="W10" s="182" t="s">
        <v>96</v>
      </c>
      <c r="X10" s="402" t="s">
        <v>97</v>
      </c>
      <c r="AB10" s="182" t="s">
        <v>1995</v>
      </c>
      <c r="AC10" s="182" t="s">
        <v>99</v>
      </c>
      <c r="AE10" s="182" t="s">
        <v>117</v>
      </c>
      <c r="AF10" s="182" t="s">
        <v>1389</v>
      </c>
      <c r="AG10" s="182">
        <v>4</v>
      </c>
      <c r="AH10" s="182" t="str">
        <f t="shared" si="1"/>
        <v>Immobilisation</v>
      </c>
      <c r="AI10" s="182" t="str">
        <f t="shared" si="4"/>
        <v>Immobilisation - Construction</v>
      </c>
      <c r="AJ10" s="182">
        <v>39</v>
      </c>
      <c r="AK10" s="182" t="s">
        <v>1376</v>
      </c>
      <c r="AO10" s="249" t="s">
        <v>1460</v>
      </c>
      <c r="AP10" s="405">
        <v>88.1</v>
      </c>
      <c r="AQ10" s="405">
        <v>7.3</v>
      </c>
      <c r="AR10" s="405">
        <v>3.6</v>
      </c>
      <c r="AS10" s="405">
        <v>1</v>
      </c>
      <c r="AT10" s="406">
        <f t="shared" si="2"/>
        <v>11.9</v>
      </c>
      <c r="AV10" s="182" t="str">
        <f t="shared" si="3"/>
        <v>08_Cantons-de-L’Est :  11,9</v>
      </c>
      <c r="AX10" s="182" t="s">
        <v>1484</v>
      </c>
      <c r="AY10" s="440" t="s">
        <v>2034</v>
      </c>
      <c r="AZ10" s="440" t="s">
        <v>185</v>
      </c>
      <c r="BA10" s="182" t="str">
        <f t="shared" si="0"/>
        <v>Beauharnois - 153</v>
      </c>
    </row>
    <row r="11" spans="1:53" ht="12.75" customHeight="1">
      <c r="A11" s="182" t="s">
        <v>1433</v>
      </c>
      <c r="E11" s="182" t="s">
        <v>1612</v>
      </c>
      <c r="S11" s="401" t="s">
        <v>106</v>
      </c>
      <c r="T11" s="182" t="s">
        <v>107</v>
      </c>
      <c r="U11" s="182" t="s">
        <v>101</v>
      </c>
      <c r="V11" s="182" t="s">
        <v>102</v>
      </c>
      <c r="W11" s="182" t="s">
        <v>103</v>
      </c>
      <c r="X11" s="402" t="s">
        <v>1669</v>
      </c>
      <c r="AB11" s="182" t="s">
        <v>1996</v>
      </c>
      <c r="AC11" s="182" t="s">
        <v>105</v>
      </c>
      <c r="AF11" s="182" t="s">
        <v>1352</v>
      </c>
      <c r="AG11" s="182">
        <v>4</v>
      </c>
      <c r="AH11" s="182" t="str">
        <f t="shared" si="1"/>
        <v>Immobilisation</v>
      </c>
      <c r="AI11" s="182" t="str">
        <f t="shared" si="4"/>
        <v>Immobilisation - Équipements</v>
      </c>
      <c r="AJ11" s="182">
        <v>40</v>
      </c>
      <c r="AK11" s="182" t="s">
        <v>1402</v>
      </c>
      <c r="AO11" s="249" t="s">
        <v>1461</v>
      </c>
      <c r="AP11" s="405">
        <v>82.8</v>
      </c>
      <c r="AQ11" s="405">
        <v>8.6999999999999993</v>
      </c>
      <c r="AR11" s="405">
        <v>6.6</v>
      </c>
      <c r="AS11" s="405">
        <v>1.9</v>
      </c>
      <c r="AT11" s="406">
        <f t="shared" si="2"/>
        <v>17.2</v>
      </c>
      <c r="AV11" s="182" t="str">
        <f t="shared" si="3"/>
        <v>09_Montérégie :  17,2</v>
      </c>
      <c r="AX11" s="182" t="s">
        <v>1485</v>
      </c>
      <c r="AY11" s="440" t="s">
        <v>2035</v>
      </c>
      <c r="AZ11" s="440" t="s">
        <v>2036</v>
      </c>
      <c r="BA11" s="182" t="str">
        <f t="shared" si="0"/>
        <v>Bellechasse - 303</v>
      </c>
    </row>
    <row r="12" spans="1:53" ht="12.75" customHeight="1">
      <c r="I12" s="407"/>
      <c r="S12" s="401" t="s">
        <v>1619</v>
      </c>
      <c r="T12" s="182" t="s">
        <v>113</v>
      </c>
      <c r="U12" s="182" t="s">
        <v>108</v>
      </c>
      <c r="V12" s="182" t="s">
        <v>88</v>
      </c>
      <c r="W12" s="182" t="s">
        <v>109</v>
      </c>
      <c r="X12" s="402" t="s">
        <v>110</v>
      </c>
      <c r="AB12" s="182" t="s">
        <v>1997</v>
      </c>
      <c r="AC12" s="182" t="s">
        <v>112</v>
      </c>
      <c r="AF12" s="182" t="s">
        <v>1356</v>
      </c>
      <c r="AG12" s="182">
        <v>4</v>
      </c>
      <c r="AH12" s="182" t="str">
        <f t="shared" si="1"/>
        <v>Immobilisation</v>
      </c>
      <c r="AI12" s="182" t="str">
        <f t="shared" si="4"/>
        <v>Immobilisation - Espaces administratifs</v>
      </c>
      <c r="AO12" s="249" t="s">
        <v>1462</v>
      </c>
      <c r="AP12" s="405">
        <v>95</v>
      </c>
      <c r="AQ12" s="405">
        <v>1.9</v>
      </c>
      <c r="AR12" s="405">
        <v>1.6</v>
      </c>
      <c r="AS12" s="405">
        <v>1.6</v>
      </c>
      <c r="AT12" s="406">
        <f t="shared" si="2"/>
        <v>5.0999999999999996</v>
      </c>
      <c r="AV12" s="182" t="str">
        <f t="shared" si="3"/>
        <v>10_Lanaudière :  5,1</v>
      </c>
      <c r="AX12" s="182" t="s">
        <v>1486</v>
      </c>
      <c r="AY12" s="440" t="s">
        <v>2037</v>
      </c>
      <c r="AZ12" s="440" t="s">
        <v>2038</v>
      </c>
      <c r="BA12" s="182" t="str">
        <f t="shared" si="0"/>
        <v>Berthier - 353</v>
      </c>
    </row>
    <row r="13" spans="1:53" ht="12.75" customHeight="1">
      <c r="S13" s="401" t="s">
        <v>1620</v>
      </c>
      <c r="T13" s="182" t="s">
        <v>118</v>
      </c>
      <c r="U13" s="182" t="s">
        <v>114</v>
      </c>
      <c r="V13" s="182" t="s">
        <v>98</v>
      </c>
      <c r="W13" s="182" t="s">
        <v>81</v>
      </c>
      <c r="X13" s="402" t="s">
        <v>115</v>
      </c>
      <c r="AB13" s="182" t="s">
        <v>117</v>
      </c>
      <c r="AC13" s="182" t="s">
        <v>117</v>
      </c>
      <c r="AF13" s="182" t="s">
        <v>1360</v>
      </c>
      <c r="AG13" s="182">
        <v>4</v>
      </c>
      <c r="AH13" s="182" t="str">
        <f t="shared" si="1"/>
        <v>Immobilisation</v>
      </c>
      <c r="AI13" s="182" t="str">
        <f t="shared" si="4"/>
        <v>Immobilisation - Espaces commerciaux</v>
      </c>
      <c r="AO13" s="249" t="s">
        <v>1463</v>
      </c>
      <c r="AP13" s="405">
        <v>79.599999999999994</v>
      </c>
      <c r="AQ13" s="405">
        <v>15.9</v>
      </c>
      <c r="AR13" s="405">
        <v>2.7</v>
      </c>
      <c r="AS13" s="405">
        <v>1.9</v>
      </c>
      <c r="AT13" s="406">
        <f t="shared" si="2"/>
        <v>20.5</v>
      </c>
      <c r="AV13" s="182" t="str">
        <f t="shared" si="3"/>
        <v>11_Laurentides :  20,5</v>
      </c>
      <c r="AX13" s="182" t="s">
        <v>1487</v>
      </c>
      <c r="AY13" s="440" t="s">
        <v>2039</v>
      </c>
      <c r="AZ13" s="440" t="s">
        <v>2040</v>
      </c>
      <c r="BA13" s="182" t="str">
        <f t="shared" si="0"/>
        <v>Bertrand - 525</v>
      </c>
    </row>
    <row r="14" spans="1:53" ht="12.75" customHeight="1">
      <c r="S14" s="401" t="s">
        <v>1621</v>
      </c>
      <c r="T14" s="182" t="s">
        <v>122</v>
      </c>
      <c r="U14" s="182" t="s">
        <v>119</v>
      </c>
      <c r="V14" s="182" t="s">
        <v>104</v>
      </c>
      <c r="W14" s="182" t="s">
        <v>102</v>
      </c>
      <c r="X14" s="402" t="s">
        <v>120</v>
      </c>
      <c r="AF14" s="182" t="s">
        <v>1361</v>
      </c>
      <c r="AG14" s="182">
        <v>4</v>
      </c>
      <c r="AH14" s="182" t="str">
        <f t="shared" si="1"/>
        <v>Immobilisation</v>
      </c>
      <c r="AI14" s="182" t="str">
        <f t="shared" si="4"/>
        <v>Immobilisation - Interprétation</v>
      </c>
      <c r="AO14" s="249" t="s">
        <v>1464</v>
      </c>
      <c r="AP14" s="405">
        <v>34.200000000000003</v>
      </c>
      <c r="AQ14" s="405">
        <v>30.7</v>
      </c>
      <c r="AR14" s="405">
        <v>19.5</v>
      </c>
      <c r="AS14" s="405">
        <v>15.6</v>
      </c>
      <c r="AT14" s="406">
        <f t="shared" si="2"/>
        <v>65.8</v>
      </c>
      <c r="AV14" s="182" t="str">
        <f t="shared" si="3"/>
        <v>12_Montréal :  65,8</v>
      </c>
      <c r="AX14" s="182" t="s">
        <v>1488</v>
      </c>
      <c r="AY14" s="440" t="s">
        <v>2041</v>
      </c>
      <c r="AZ14" s="440" t="s">
        <v>200</v>
      </c>
      <c r="BA14" s="182" t="str">
        <f t="shared" si="0"/>
        <v>Blainville - 473</v>
      </c>
    </row>
    <row r="15" spans="1:53" ht="12.75" customHeight="1">
      <c r="S15" s="401" t="s">
        <v>33</v>
      </c>
      <c r="T15" s="182" t="s">
        <v>1623</v>
      </c>
      <c r="U15" s="182" t="s">
        <v>123</v>
      </c>
      <c r="V15" s="182" t="s">
        <v>111</v>
      </c>
      <c r="W15" s="182" t="s">
        <v>88</v>
      </c>
      <c r="X15" s="402" t="s">
        <v>1670</v>
      </c>
      <c r="AF15" s="182" t="s">
        <v>1358</v>
      </c>
      <c r="AG15" s="182">
        <v>4</v>
      </c>
      <c r="AH15" s="182" t="str">
        <f t="shared" si="1"/>
        <v>Immobilisation</v>
      </c>
      <c r="AI15" s="182" t="str">
        <f t="shared" si="4"/>
        <v>Immobilisation - Mise à niveau</v>
      </c>
      <c r="AO15" s="249" t="s">
        <v>1465</v>
      </c>
      <c r="AP15" s="405">
        <v>66.5</v>
      </c>
      <c r="AQ15" s="405">
        <v>28.2</v>
      </c>
      <c r="AR15" s="405">
        <v>3.3</v>
      </c>
      <c r="AS15" s="405">
        <v>2</v>
      </c>
      <c r="AT15" s="406">
        <f t="shared" si="2"/>
        <v>33.5</v>
      </c>
      <c r="AV15" s="182" t="str">
        <f t="shared" si="3"/>
        <v>13_Outaouais :  33,5</v>
      </c>
      <c r="AX15" s="182" t="s">
        <v>1489</v>
      </c>
      <c r="AY15" s="440" t="s">
        <v>2042</v>
      </c>
      <c r="AZ15" s="440" t="s">
        <v>210</v>
      </c>
      <c r="BA15" s="182" t="str">
        <f t="shared" si="0"/>
        <v>Bonaventure - 713</v>
      </c>
    </row>
    <row r="16" spans="1:53" ht="12.75" customHeight="1">
      <c r="T16" s="182" t="s">
        <v>1624</v>
      </c>
      <c r="U16" s="182" t="s">
        <v>125</v>
      </c>
      <c r="V16" s="182" t="s">
        <v>126</v>
      </c>
      <c r="W16" s="182" t="s">
        <v>98</v>
      </c>
      <c r="X16" s="402" t="s">
        <v>1671</v>
      </c>
      <c r="AF16" s="182" t="s">
        <v>1355</v>
      </c>
      <c r="AG16" s="182">
        <v>4</v>
      </c>
      <c r="AH16" s="182" t="str">
        <f t="shared" si="1"/>
        <v>Immobilisation</v>
      </c>
      <c r="AI16" s="182" t="str">
        <f t="shared" si="4"/>
        <v>Immobilisation - Quai</v>
      </c>
      <c r="AO16" s="249" t="s">
        <v>1466</v>
      </c>
      <c r="AP16" s="405">
        <v>85.4</v>
      </c>
      <c r="AQ16" s="405">
        <v>10.1</v>
      </c>
      <c r="AR16" s="405">
        <v>3.8</v>
      </c>
      <c r="AS16" s="405">
        <v>0.8</v>
      </c>
      <c r="AT16" s="406">
        <f t="shared" si="2"/>
        <v>14.7</v>
      </c>
      <c r="AV16" s="182" t="str">
        <f t="shared" si="3"/>
        <v>14_Abitibi-Témiscamingue :  14,7</v>
      </c>
      <c r="AX16" s="182" t="s">
        <v>1490</v>
      </c>
      <c r="AY16" s="440" t="s">
        <v>2043</v>
      </c>
      <c r="AZ16" s="440" t="s">
        <v>2044</v>
      </c>
      <c r="BA16" s="182" t="str">
        <f t="shared" si="0"/>
        <v>Borduas - 243</v>
      </c>
    </row>
    <row r="17" spans="20:53" ht="12.75" customHeight="1">
      <c r="T17" s="182" t="s">
        <v>1624</v>
      </c>
      <c r="U17" s="182" t="s">
        <v>127</v>
      </c>
      <c r="V17" s="182" t="s">
        <v>116</v>
      </c>
      <c r="W17" s="182" t="s">
        <v>104</v>
      </c>
      <c r="X17" s="402" t="s">
        <v>1672</v>
      </c>
      <c r="AF17" s="182" t="s">
        <v>1390</v>
      </c>
      <c r="AG17" s="182">
        <v>4</v>
      </c>
      <c r="AH17" s="182" t="str">
        <f t="shared" si="1"/>
        <v>Immobilisation</v>
      </c>
      <c r="AI17" s="182" t="str">
        <f t="shared" si="4"/>
        <v>Immobilisation - Signalisation</v>
      </c>
      <c r="AO17" s="249" t="s">
        <v>1467</v>
      </c>
      <c r="AP17" s="405">
        <v>93.6</v>
      </c>
      <c r="AQ17" s="405">
        <v>0.4</v>
      </c>
      <c r="AR17" s="405">
        <v>0.6</v>
      </c>
      <c r="AS17" s="405">
        <v>5.3</v>
      </c>
      <c r="AT17" s="406">
        <f t="shared" si="2"/>
        <v>6.3</v>
      </c>
      <c r="AV17" s="182" t="str">
        <f t="shared" si="3"/>
        <v>15_Saguenay-Lac-Saint-Jean :  6,3</v>
      </c>
      <c r="AX17" s="182" t="s">
        <v>1491</v>
      </c>
      <c r="AY17" s="440" t="s">
        <v>2045</v>
      </c>
      <c r="AZ17" s="440" t="s">
        <v>2046</v>
      </c>
      <c r="BA17" s="182" t="str">
        <f t="shared" si="0"/>
        <v>Bourassa-Sauvé - 431</v>
      </c>
    </row>
    <row r="18" spans="20:53" ht="12.75" customHeight="1">
      <c r="T18" s="182" t="s">
        <v>130</v>
      </c>
      <c r="U18" s="182" t="s">
        <v>128</v>
      </c>
      <c r="V18" s="182" t="s">
        <v>124</v>
      </c>
      <c r="W18" s="182" t="s">
        <v>111</v>
      </c>
      <c r="X18" s="402" t="s">
        <v>129</v>
      </c>
      <c r="AF18" s="182" t="s">
        <v>1359</v>
      </c>
      <c r="AG18" s="182">
        <v>4</v>
      </c>
      <c r="AH18" s="182" t="str">
        <f t="shared" si="1"/>
        <v>Immobilisation</v>
      </c>
      <c r="AI18" s="182" t="str">
        <f t="shared" si="4"/>
        <v>Immobilisation - Terrain</v>
      </c>
      <c r="AO18" s="249" t="s">
        <v>1468</v>
      </c>
      <c r="AP18" s="405">
        <v>81.8</v>
      </c>
      <c r="AQ18" s="405"/>
      <c r="AR18" s="405"/>
      <c r="AS18" s="405">
        <v>18.2</v>
      </c>
      <c r="AT18" s="406">
        <f t="shared" si="2"/>
        <v>18.2</v>
      </c>
      <c r="AV18" s="182" t="str">
        <f t="shared" si="3"/>
        <v>16_Manicouagan :  18,2</v>
      </c>
      <c r="AX18" s="182" t="s">
        <v>1492</v>
      </c>
      <c r="AY18" s="440" t="s">
        <v>2047</v>
      </c>
      <c r="AZ18" s="440" t="s">
        <v>2048</v>
      </c>
      <c r="BA18" s="182" t="str">
        <f t="shared" si="0"/>
        <v>Bourget - 377</v>
      </c>
    </row>
    <row r="19" spans="20:53" ht="12.75" customHeight="1">
      <c r="T19" s="182" t="s">
        <v>133</v>
      </c>
      <c r="U19" s="182" t="s">
        <v>131</v>
      </c>
      <c r="W19" s="182" t="s">
        <v>135</v>
      </c>
      <c r="X19" s="402" t="s">
        <v>132</v>
      </c>
      <c r="AF19" s="182" t="s">
        <v>1391</v>
      </c>
      <c r="AG19" s="182">
        <v>4</v>
      </c>
      <c r="AH19" s="182" t="str">
        <f t="shared" si="1"/>
        <v>Immobilisation</v>
      </c>
      <c r="AI19" s="182" t="str">
        <f>AH9&amp;" - "&amp;AF9</f>
        <v>Immobilisation - Autre</v>
      </c>
      <c r="AO19" s="249" t="s">
        <v>1469</v>
      </c>
      <c r="AP19" s="405">
        <v>97</v>
      </c>
      <c r="AQ19" s="405"/>
      <c r="AR19" s="405"/>
      <c r="AS19" s="405">
        <v>3</v>
      </c>
      <c r="AT19" s="406">
        <f t="shared" si="2"/>
        <v>3</v>
      </c>
      <c r="AV19" s="182" t="str">
        <f t="shared" si="3"/>
        <v>17_Duplessis :  3</v>
      </c>
      <c r="AX19" s="182" t="s">
        <v>1493</v>
      </c>
      <c r="AY19" s="440" t="s">
        <v>2049</v>
      </c>
      <c r="AZ19" s="440" t="s">
        <v>2050</v>
      </c>
      <c r="BA19" s="182" t="str">
        <f t="shared" si="0"/>
        <v>Brome-Missisquoi - 129</v>
      </c>
    </row>
    <row r="20" spans="20:53" ht="12.75" customHeight="1">
      <c r="T20" s="182" t="s">
        <v>68</v>
      </c>
      <c r="U20" s="182" t="s">
        <v>134</v>
      </c>
      <c r="W20" s="182" t="s">
        <v>138</v>
      </c>
      <c r="X20" s="402" t="s">
        <v>136</v>
      </c>
      <c r="AF20" s="182" t="s">
        <v>33</v>
      </c>
      <c r="AG20" s="182">
        <v>16</v>
      </c>
      <c r="AH20" s="182" t="str">
        <f t="shared" si="1"/>
        <v>Hébergement</v>
      </c>
      <c r="AI20" s="182" t="str">
        <f>AH21&amp;" - "&amp;AF21</f>
        <v>Hébergement - Construction</v>
      </c>
      <c r="AO20" s="249" t="s">
        <v>1470</v>
      </c>
      <c r="AP20" s="404">
        <v>100</v>
      </c>
      <c r="AQ20" s="405"/>
      <c r="AR20" s="405"/>
      <c r="AS20" s="405"/>
      <c r="AT20" s="406">
        <f t="shared" si="2"/>
        <v>0</v>
      </c>
      <c r="AV20" s="182" t="str">
        <f t="shared" si="3"/>
        <v>18_Baie James :  0</v>
      </c>
      <c r="AX20" s="182" t="s">
        <v>1585</v>
      </c>
      <c r="AY20" s="440" t="s">
        <v>2051</v>
      </c>
      <c r="AZ20" s="440" t="s">
        <v>238</v>
      </c>
      <c r="BA20" s="182" t="str">
        <f t="shared" si="0"/>
        <v>Chambly - 193</v>
      </c>
    </row>
    <row r="21" spans="20:53" ht="12.75" customHeight="1">
      <c r="T21" s="182" t="s">
        <v>140</v>
      </c>
      <c r="U21" s="182" t="s">
        <v>137</v>
      </c>
      <c r="W21" s="182" t="s">
        <v>116</v>
      </c>
      <c r="X21" s="402" t="s">
        <v>139</v>
      </c>
      <c r="AF21" s="182" t="s">
        <v>1352</v>
      </c>
      <c r="AG21" s="182">
        <v>16</v>
      </c>
      <c r="AH21" s="182" t="str">
        <f t="shared" si="1"/>
        <v>Hébergement</v>
      </c>
      <c r="AI21" s="182" t="str">
        <f>AH22&amp;" - "&amp;AF22</f>
        <v>Hébergement - Équipements et matériel</v>
      </c>
      <c r="AO21" s="249" t="s">
        <v>1471</v>
      </c>
      <c r="AP21" s="405">
        <v>72.400000000000006</v>
      </c>
      <c r="AQ21" s="405">
        <v>13.3</v>
      </c>
      <c r="AR21" s="405">
        <v>10.4</v>
      </c>
      <c r="AS21" s="405">
        <v>3.9</v>
      </c>
      <c r="AT21" s="406">
        <f t="shared" si="2"/>
        <v>27.6</v>
      </c>
      <c r="AV21" s="182" t="str">
        <f t="shared" si="3"/>
        <v>19_Laval :  27,6</v>
      </c>
      <c r="AX21" s="182" t="s">
        <v>1494</v>
      </c>
      <c r="AY21" s="440" t="s">
        <v>2052</v>
      </c>
      <c r="AZ21" s="440" t="s">
        <v>240</v>
      </c>
      <c r="BA21" s="182" t="str">
        <f t="shared" si="0"/>
        <v>Champlain - 593</v>
      </c>
    </row>
    <row r="22" spans="20:53" ht="12.75" customHeight="1">
      <c r="T22" s="182" t="s">
        <v>143</v>
      </c>
      <c r="U22" s="182" t="s">
        <v>141</v>
      </c>
      <c r="W22" s="182" t="s">
        <v>121</v>
      </c>
      <c r="X22" s="402" t="s">
        <v>142</v>
      </c>
      <c r="AF22" s="182" t="s">
        <v>1364</v>
      </c>
      <c r="AG22" s="182">
        <v>16</v>
      </c>
      <c r="AH22" s="182" t="str">
        <f t="shared" si="1"/>
        <v>Hébergement</v>
      </c>
      <c r="AI22" s="182" t="str">
        <f>AH23&amp;" - "&amp;AF23</f>
        <v>Hébergement - Rénovation</v>
      </c>
      <c r="AO22" s="249" t="s">
        <v>1472</v>
      </c>
      <c r="AP22" s="405">
        <v>94.4</v>
      </c>
      <c r="AQ22" s="405">
        <v>3.9</v>
      </c>
      <c r="AR22" s="405">
        <v>1.3</v>
      </c>
      <c r="AS22" s="405">
        <v>0.4</v>
      </c>
      <c r="AT22" s="406">
        <f t="shared" si="2"/>
        <v>5.6000000000000005</v>
      </c>
      <c r="AV22" s="182" t="str">
        <f t="shared" si="3"/>
        <v>20_Centre-du-Québec :  5,6</v>
      </c>
      <c r="AX22" s="182" t="s">
        <v>1495</v>
      </c>
      <c r="AY22" s="440" t="s">
        <v>2053</v>
      </c>
      <c r="AZ22" s="440" t="s">
        <v>2054</v>
      </c>
      <c r="BA22" s="182" t="str">
        <f t="shared" si="0"/>
        <v>Chapleau - 559</v>
      </c>
    </row>
    <row r="23" spans="20:53" ht="12.75" customHeight="1">
      <c r="T23" s="182" t="s">
        <v>146</v>
      </c>
      <c r="U23" s="182" t="s">
        <v>144</v>
      </c>
      <c r="W23" s="182" t="s">
        <v>124</v>
      </c>
      <c r="X23" s="402" t="s">
        <v>145</v>
      </c>
      <c r="AF23" s="182" t="s">
        <v>1363</v>
      </c>
      <c r="AG23" s="182">
        <v>16</v>
      </c>
      <c r="AH23" s="182" t="str">
        <f t="shared" si="1"/>
        <v>Hébergement</v>
      </c>
      <c r="AI23" s="182" t="str">
        <f>AH20&amp;" - "&amp;AF20</f>
        <v>Hébergement - Autre</v>
      </c>
      <c r="AO23" s="408" t="s">
        <v>1473</v>
      </c>
      <c r="AP23" s="409"/>
      <c r="AQ23" s="409"/>
      <c r="AR23" s="409"/>
      <c r="AS23" s="409"/>
      <c r="AT23" s="406">
        <f t="shared" si="2"/>
        <v>0</v>
      </c>
      <c r="AV23" s="182" t="str">
        <f t="shared" si="3"/>
        <v>21_Nunavik :  0</v>
      </c>
      <c r="AX23" s="182" t="s">
        <v>1496</v>
      </c>
      <c r="AY23" s="440" t="s">
        <v>2055</v>
      </c>
      <c r="AZ23" s="440" t="s">
        <v>2056</v>
      </c>
      <c r="BA23" s="182" t="str">
        <f t="shared" si="0"/>
        <v>Charlesbourg - 619</v>
      </c>
    </row>
    <row r="24" spans="20:53" ht="12.75" customHeight="1">
      <c r="T24" s="182" t="s">
        <v>149</v>
      </c>
      <c r="U24" s="182" t="s">
        <v>147</v>
      </c>
      <c r="X24" s="402" t="s">
        <v>148</v>
      </c>
      <c r="AF24" s="182" t="s">
        <v>33</v>
      </c>
      <c r="AG24" s="182">
        <v>20</v>
      </c>
      <c r="AH24" s="182" t="str">
        <f t="shared" si="1"/>
        <v>Restauration</v>
      </c>
      <c r="AI24" s="182" t="str">
        <f>AH29&amp;" - "&amp;AF29</f>
        <v>Honoraires professionnels - Consultant</v>
      </c>
      <c r="AO24" s="410" t="s">
        <v>1474</v>
      </c>
      <c r="AP24" s="411"/>
      <c r="AQ24" s="411"/>
      <c r="AR24" s="411"/>
      <c r="AS24" s="411"/>
      <c r="AT24" s="412">
        <f t="shared" si="2"/>
        <v>0</v>
      </c>
      <c r="AV24" s="182" t="str">
        <f t="shared" si="3"/>
        <v>22_Eeyou Istchee :  0</v>
      </c>
      <c r="AX24" s="182" t="s">
        <v>1497</v>
      </c>
      <c r="AY24" s="440" t="s">
        <v>2057</v>
      </c>
      <c r="AZ24" s="440" t="s">
        <v>2058</v>
      </c>
      <c r="BA24" s="182" t="str">
        <f t="shared" si="0"/>
        <v>Charlevoix-Côte-de-Beaupré - 679</v>
      </c>
    </row>
    <row r="25" spans="20:53" ht="12.75" customHeight="1">
      <c r="T25" s="182" t="s">
        <v>33</v>
      </c>
      <c r="U25" s="182" t="s">
        <v>150</v>
      </c>
      <c r="X25" s="402" t="s">
        <v>151</v>
      </c>
      <c r="AF25" s="182" t="s">
        <v>1352</v>
      </c>
      <c r="AG25" s="182">
        <v>20</v>
      </c>
      <c r="AH25" s="182" t="str">
        <f t="shared" si="1"/>
        <v>Restauration</v>
      </c>
      <c r="AI25" s="182" t="str">
        <f>AH30&amp;" - "&amp;AF30</f>
        <v>Honoraires professionnels - Main-d'œuvre spécialisée</v>
      </c>
      <c r="AX25" s="182" t="s">
        <v>1498</v>
      </c>
      <c r="AY25" s="440" t="s">
        <v>2059</v>
      </c>
      <c r="AZ25" s="440" t="s">
        <v>247</v>
      </c>
      <c r="BA25" s="182" t="str">
        <f t="shared" si="0"/>
        <v>Châteauguay - 173</v>
      </c>
    </row>
    <row r="26" spans="20:53" ht="12.75" customHeight="1">
      <c r="U26" s="182" t="s">
        <v>152</v>
      </c>
      <c r="X26" s="402" t="s">
        <v>153</v>
      </c>
      <c r="AF26" s="182" t="s">
        <v>1364</v>
      </c>
      <c r="AG26" s="182">
        <v>20</v>
      </c>
      <c r="AH26" s="182" t="str">
        <f t="shared" si="1"/>
        <v>Restauration</v>
      </c>
      <c r="AI26" s="182" t="str">
        <f>AH28&amp;" - "&amp;AF28</f>
        <v>Honoraires professionnels - Autre</v>
      </c>
      <c r="AX26" s="182" t="s">
        <v>1499</v>
      </c>
      <c r="AY26" s="440" t="s">
        <v>2060</v>
      </c>
      <c r="AZ26" s="440" t="s">
        <v>2061</v>
      </c>
      <c r="BA26" s="182" t="str">
        <f t="shared" si="0"/>
        <v>Chauveau - 613</v>
      </c>
    </row>
    <row r="27" spans="20:53" ht="12.75" customHeight="1">
      <c r="U27" s="182" t="s">
        <v>154</v>
      </c>
      <c r="X27" s="402" t="s">
        <v>155</v>
      </c>
      <c r="AF27" s="182" t="s">
        <v>1363</v>
      </c>
      <c r="AG27" s="182">
        <v>20</v>
      </c>
      <c r="AH27" s="182" t="str">
        <f t="shared" si="1"/>
        <v>Restauration</v>
      </c>
      <c r="AI27" s="182" t="str">
        <f>AH42&amp;" - "&amp;AF42</f>
        <v>Intégration des arts - Loi du 1 % du MCC</v>
      </c>
      <c r="AX27" s="182" t="s">
        <v>1500</v>
      </c>
      <c r="AY27" s="440" t="s">
        <v>2062</v>
      </c>
      <c r="AZ27" s="440" t="s">
        <v>2063</v>
      </c>
      <c r="BA27" s="182" t="str">
        <f t="shared" si="0"/>
        <v>Chicoutimi - 763</v>
      </c>
    </row>
    <row r="28" spans="20:53" ht="12.75" customHeight="1">
      <c r="U28" s="182" t="s">
        <v>156</v>
      </c>
      <c r="X28" s="402" t="s">
        <v>157</v>
      </c>
      <c r="AF28" s="182" t="s">
        <v>33</v>
      </c>
      <c r="AG28" s="182">
        <v>24</v>
      </c>
      <c r="AH28" s="182" t="str">
        <f t="shared" si="1"/>
        <v>Honoraires professionnels</v>
      </c>
      <c r="AI28" s="182" t="str">
        <f>AH45&amp;" - "&amp;AF45</f>
        <v>Autres dépenses - Contingence</v>
      </c>
      <c r="AX28" s="182" t="s">
        <v>1501</v>
      </c>
      <c r="AY28" s="440" t="s">
        <v>2064</v>
      </c>
      <c r="AZ28" s="440" t="s">
        <v>2065</v>
      </c>
      <c r="BA28" s="182" t="str">
        <f t="shared" si="0"/>
        <v>Chomedey - 441</v>
      </c>
    </row>
    <row r="29" spans="20:53" ht="12.75" customHeight="1">
      <c r="U29" s="182" t="s">
        <v>1625</v>
      </c>
      <c r="X29" s="402" t="s">
        <v>158</v>
      </c>
      <c r="AF29" s="182" t="s">
        <v>1365</v>
      </c>
      <c r="AG29" s="182">
        <v>24</v>
      </c>
      <c r="AH29" s="182" t="str">
        <f t="shared" si="1"/>
        <v>Honoraires professionnels</v>
      </c>
      <c r="AI29" s="182" t="str">
        <f>AH46&amp;" - "&amp;AF46</f>
        <v>Autres dépenses - Contribution en nature (biens et services)</v>
      </c>
      <c r="AX29" s="182" t="s">
        <v>1502</v>
      </c>
      <c r="AY29" s="440" t="s">
        <v>2066</v>
      </c>
      <c r="AZ29" s="440" t="s">
        <v>2067</v>
      </c>
      <c r="BA29" s="182" t="str">
        <f t="shared" si="0"/>
        <v>Chutes-de-la-Chaudière - 659</v>
      </c>
    </row>
    <row r="30" spans="20:53" ht="12.75" customHeight="1">
      <c r="U30" s="182" t="s">
        <v>159</v>
      </c>
      <c r="X30" s="402" t="s">
        <v>160</v>
      </c>
      <c r="AF30" s="182" t="s">
        <v>1586</v>
      </c>
      <c r="AG30" s="182">
        <v>24</v>
      </c>
      <c r="AH30" s="182" t="str">
        <f t="shared" si="1"/>
        <v>Honoraires professionnels</v>
      </c>
      <c r="AI30" s="182" t="str">
        <f>AH47&amp;" - "&amp;AF47</f>
        <v>Autres dépenses - Développement durable</v>
      </c>
      <c r="AX30" s="182" t="s">
        <v>1503</v>
      </c>
      <c r="AY30" s="440" t="s">
        <v>2068</v>
      </c>
      <c r="AZ30" s="440" t="s">
        <v>2069</v>
      </c>
      <c r="BA30" s="182" t="str">
        <f t="shared" si="0"/>
        <v>Côte-du-Sud - 683</v>
      </c>
    </row>
    <row r="31" spans="20:53" ht="12.75" customHeight="1">
      <c r="U31" s="182" t="s">
        <v>161</v>
      </c>
      <c r="X31" s="402" t="s">
        <v>162</v>
      </c>
      <c r="AF31" s="182" t="s">
        <v>33</v>
      </c>
      <c r="AG31" s="182">
        <v>27</v>
      </c>
      <c r="AH31" s="182" t="str">
        <f t="shared" si="1"/>
        <v>Ressources humaines</v>
      </c>
      <c r="AI31" s="182" t="str">
        <f>AH48&amp;" - "&amp;AF48</f>
        <v>Autres dépenses - Dragage pour la réalisation du projet</v>
      </c>
      <c r="AX31" s="182" t="s">
        <v>1504</v>
      </c>
      <c r="AY31" s="440" t="s">
        <v>2070</v>
      </c>
      <c r="AZ31" s="440" t="s">
        <v>2071</v>
      </c>
      <c r="BA31" s="182" t="str">
        <f t="shared" si="0"/>
        <v>Crémazie - 433</v>
      </c>
    </row>
    <row r="32" spans="20:53" ht="12.75" customHeight="1">
      <c r="U32" s="182" t="s">
        <v>163</v>
      </c>
      <c r="X32" s="402" t="s">
        <v>164</v>
      </c>
      <c r="AF32" s="182" t="s">
        <v>1366</v>
      </c>
      <c r="AG32" s="182">
        <v>27</v>
      </c>
      <c r="AH32" s="182" t="str">
        <f t="shared" si="1"/>
        <v>Ressources humaines</v>
      </c>
      <c r="AI32" s="182" t="str">
        <f>AH49&amp;" - "&amp;AF49</f>
        <v>Autres dépenses - Dragage récurrent</v>
      </c>
      <c r="AX32" s="182" t="s">
        <v>1505</v>
      </c>
      <c r="AY32" s="440" t="s">
        <v>2072</v>
      </c>
      <c r="AZ32" s="440" t="s">
        <v>2073</v>
      </c>
      <c r="BA32" s="182" t="str">
        <f t="shared" si="0"/>
        <v>D'Arcy-McGee - 403</v>
      </c>
    </row>
    <row r="33" spans="21:53" ht="12.75" customHeight="1">
      <c r="U33" s="182" t="s">
        <v>1587</v>
      </c>
      <c r="X33" s="402" t="s">
        <v>165</v>
      </c>
      <c r="AF33" s="182" t="s">
        <v>1367</v>
      </c>
      <c r="AG33" s="182">
        <v>27</v>
      </c>
      <c r="AH33" s="182" t="str">
        <f t="shared" si="1"/>
        <v>Ressources humaines</v>
      </c>
      <c r="AI33" s="182" t="str">
        <f t="shared" ref="AI33:AI42" si="5">AH51&amp;" - "&amp;AF51</f>
        <v>Autres dépenses - Frais d’administration</v>
      </c>
      <c r="AX33" s="182" t="s">
        <v>1506</v>
      </c>
      <c r="AY33" s="440" t="s">
        <v>2074</v>
      </c>
      <c r="AZ33" s="440" t="s">
        <v>283</v>
      </c>
      <c r="BA33" s="182" t="str">
        <f t="shared" si="0"/>
        <v>Deux-Montagnes - 483</v>
      </c>
    </row>
    <row r="34" spans="21:53" ht="12.75" customHeight="1">
      <c r="U34" s="182" t="s">
        <v>166</v>
      </c>
      <c r="X34" s="402" t="s">
        <v>167</v>
      </c>
      <c r="AF34" s="182" t="s">
        <v>1368</v>
      </c>
      <c r="AG34" s="182">
        <v>30</v>
      </c>
      <c r="AH34" s="182" t="str">
        <f t="shared" si="1"/>
        <v>Promotion/Marketing/Commercialisation</v>
      </c>
      <c r="AI34" s="182" t="str">
        <f t="shared" si="5"/>
        <v>Autres dépenses - Frais de déplacement</v>
      </c>
      <c r="AX34" s="182" t="s">
        <v>1507</v>
      </c>
      <c r="AY34" s="440" t="s">
        <v>2075</v>
      </c>
      <c r="AZ34" s="440" t="s">
        <v>2076</v>
      </c>
      <c r="BA34" s="182" t="str">
        <f t="shared" ref="BA34:BA65" si="6">AZ34&amp;" - "&amp;AY34</f>
        <v>Drummond-Bois-Francs - 273</v>
      </c>
    </row>
    <row r="35" spans="21:53" ht="12.75" customHeight="1">
      <c r="U35" s="182" t="s">
        <v>168</v>
      </c>
      <c r="X35" s="402" t="s">
        <v>169</v>
      </c>
      <c r="AF35" s="182" t="s">
        <v>1374</v>
      </c>
      <c r="AG35" s="182">
        <v>30</v>
      </c>
      <c r="AH35" s="182" t="str">
        <f t="shared" si="1"/>
        <v>Promotion/Marketing/Commercialisation</v>
      </c>
      <c r="AI35" s="182" t="str">
        <f t="shared" si="5"/>
        <v>Autres dépenses - Frais de financement</v>
      </c>
      <c r="AX35" s="182" t="s">
        <v>1508</v>
      </c>
      <c r="AY35" s="440" t="s">
        <v>2077</v>
      </c>
      <c r="AZ35" s="440" t="s">
        <v>2078</v>
      </c>
      <c r="BA35" s="182" t="str">
        <f t="shared" si="6"/>
        <v>Dubuc - 759</v>
      </c>
    </row>
    <row r="36" spans="21:53" ht="12.75" customHeight="1">
      <c r="U36" s="182" t="s">
        <v>170</v>
      </c>
      <c r="X36" s="402" t="s">
        <v>171</v>
      </c>
      <c r="AF36" s="182" t="s">
        <v>33</v>
      </c>
      <c r="AG36" s="182">
        <v>30</v>
      </c>
      <c r="AH36" s="182" t="str">
        <f t="shared" si="1"/>
        <v>Promotion/Marketing/Commercialisation</v>
      </c>
      <c r="AI36" s="182" t="str">
        <f t="shared" si="5"/>
        <v>Autres dépenses - Frais de transport</v>
      </c>
      <c r="AX36" s="182" t="s">
        <v>1509</v>
      </c>
      <c r="AY36" s="440" t="s">
        <v>2079</v>
      </c>
      <c r="AZ36" s="440" t="s">
        <v>72</v>
      </c>
      <c r="BA36" s="182" t="str">
        <f t="shared" si="6"/>
        <v>Duplessis - 745</v>
      </c>
    </row>
    <row r="37" spans="21:53" ht="12.75" customHeight="1">
      <c r="U37" s="182" t="s">
        <v>172</v>
      </c>
      <c r="X37" s="402" t="s">
        <v>173</v>
      </c>
      <c r="AF37" s="182" t="s">
        <v>1369</v>
      </c>
      <c r="AG37" s="182">
        <v>30</v>
      </c>
      <c r="AH37" s="182" t="str">
        <f t="shared" si="1"/>
        <v>Promotion/Marketing/Commercialisation</v>
      </c>
      <c r="AI37" s="182" t="str">
        <f t="shared" si="5"/>
        <v>Autres dépenses - Frais d'ouverture et de démarrage</v>
      </c>
      <c r="AX37" s="182" t="s">
        <v>1588</v>
      </c>
      <c r="AY37" s="440" t="s">
        <v>2080</v>
      </c>
      <c r="AZ37" s="440" t="s">
        <v>2081</v>
      </c>
      <c r="BA37" s="182" t="str">
        <f t="shared" si="6"/>
        <v>Fabre - 443</v>
      </c>
    </row>
    <row r="38" spans="21:53" ht="12.75" customHeight="1">
      <c r="U38" s="182" t="s">
        <v>174</v>
      </c>
      <c r="X38" s="402" t="s">
        <v>175</v>
      </c>
      <c r="AF38" s="182" t="s">
        <v>1371</v>
      </c>
      <c r="AG38" s="182">
        <v>30</v>
      </c>
      <c r="AH38" s="182" t="str">
        <f t="shared" si="1"/>
        <v>Promotion/Marketing/Commercialisation</v>
      </c>
      <c r="AI38" s="182" t="str">
        <f t="shared" si="5"/>
        <v>Autres dépenses - Intérêts</v>
      </c>
      <c r="AX38" s="182" t="s">
        <v>1510</v>
      </c>
      <c r="AY38" s="440" t="s">
        <v>2082</v>
      </c>
      <c r="AZ38" s="440" t="s">
        <v>329</v>
      </c>
      <c r="BA38" s="182" t="str">
        <f t="shared" si="6"/>
        <v>Gaspé - 731</v>
      </c>
    </row>
    <row r="39" spans="21:53" ht="12.75" customHeight="1">
      <c r="U39" s="182" t="s">
        <v>176</v>
      </c>
      <c r="X39" s="402" t="s">
        <v>177</v>
      </c>
      <c r="AF39" s="182" t="s">
        <v>1370</v>
      </c>
      <c r="AG39" s="182">
        <v>30</v>
      </c>
      <c r="AH39" s="182" t="str">
        <f t="shared" si="1"/>
        <v>Promotion/Marketing/Commercialisation</v>
      </c>
      <c r="AI39" s="182" t="str">
        <f t="shared" si="5"/>
        <v>Autres dépenses - Permis</v>
      </c>
      <c r="AX39" s="182" t="s">
        <v>1511</v>
      </c>
      <c r="AY39" s="440" t="s">
        <v>2083</v>
      </c>
      <c r="AZ39" s="440" t="s">
        <v>330</v>
      </c>
      <c r="BA39" s="182" t="str">
        <f t="shared" si="6"/>
        <v>Gatineau - 557</v>
      </c>
    </row>
    <row r="40" spans="21:53" ht="12.75" customHeight="1">
      <c r="U40" s="182" t="s">
        <v>178</v>
      </c>
      <c r="X40" s="402" t="s">
        <v>179</v>
      </c>
      <c r="AF40" s="182" t="s">
        <v>1373</v>
      </c>
      <c r="AG40" s="182">
        <v>30</v>
      </c>
      <c r="AH40" s="182" t="str">
        <f t="shared" si="1"/>
        <v>Promotion/Marketing/Commercialisation</v>
      </c>
      <c r="AI40" s="182" t="str">
        <f t="shared" si="5"/>
        <v>Autres dépenses - Taxes non remboursables</v>
      </c>
      <c r="AX40" s="182" t="s">
        <v>1589</v>
      </c>
      <c r="AY40" s="440" t="s">
        <v>2084</v>
      </c>
      <c r="AZ40" s="440" t="s">
        <v>2085</v>
      </c>
      <c r="BA40" s="182" t="str">
        <f t="shared" si="6"/>
        <v>Gouin - 381</v>
      </c>
    </row>
    <row r="41" spans="21:53" ht="12.75" customHeight="1">
      <c r="U41" s="182" t="s">
        <v>180</v>
      </c>
      <c r="X41" s="402" t="s">
        <v>181</v>
      </c>
      <c r="AF41" s="182" t="s">
        <v>1372</v>
      </c>
      <c r="AG41" s="182">
        <v>30</v>
      </c>
      <c r="AH41" s="182" t="str">
        <f t="shared" si="1"/>
        <v>Promotion/Marketing/Commercialisation</v>
      </c>
      <c r="AI41" s="182" t="str">
        <f t="shared" si="5"/>
        <v>Autres dépenses - Taxes remboursables</v>
      </c>
      <c r="AX41" s="182" t="s">
        <v>1512</v>
      </c>
      <c r="AY41" s="440" t="s">
        <v>2086</v>
      </c>
      <c r="AZ41" s="440" t="s">
        <v>337</v>
      </c>
      <c r="BA41" s="182" t="str">
        <f t="shared" si="6"/>
        <v>Granby - 133</v>
      </c>
    </row>
    <row r="42" spans="21:53" ht="12.75" customHeight="1">
      <c r="U42" s="182" t="s">
        <v>182</v>
      </c>
      <c r="X42" s="402" t="s">
        <v>183</v>
      </c>
      <c r="AF42" s="182" t="s">
        <v>1375</v>
      </c>
      <c r="AG42" s="182">
        <v>38</v>
      </c>
      <c r="AH42" s="182" t="str">
        <f t="shared" si="1"/>
        <v>Intégration des arts</v>
      </c>
      <c r="AI42" s="182" t="str">
        <f t="shared" si="5"/>
        <v>Autres dépenses - Visibilité MTO (plaque sur le site)</v>
      </c>
      <c r="AX42" s="182" t="s">
        <v>1513</v>
      </c>
      <c r="AY42" s="440" t="s">
        <v>2087</v>
      </c>
      <c r="AZ42" s="440" t="s">
        <v>2088</v>
      </c>
      <c r="BA42" s="182" t="str">
        <f t="shared" si="6"/>
        <v>Groulx - 481</v>
      </c>
    </row>
    <row r="43" spans="21:53" ht="12.75" customHeight="1">
      <c r="U43" s="182" t="s">
        <v>184</v>
      </c>
      <c r="AF43" s="182" t="s">
        <v>1376</v>
      </c>
      <c r="AG43" s="182">
        <v>39</v>
      </c>
      <c r="AH43" s="182" t="str">
        <f t="shared" si="1"/>
        <v>Fonds de roulement</v>
      </c>
      <c r="AI43" s="182" t="str">
        <f>AH44&amp;" - "&amp;AF44</f>
        <v>Autres dépenses - Autre</v>
      </c>
      <c r="AX43" s="182" t="s">
        <v>1514</v>
      </c>
      <c r="AY43" s="440" t="s">
        <v>2089</v>
      </c>
      <c r="AZ43" s="440" t="s">
        <v>2090</v>
      </c>
      <c r="BA43" s="182" t="str">
        <f t="shared" si="6"/>
        <v>Hochelaga-Maisonneuve - 387</v>
      </c>
    </row>
    <row r="44" spans="21:53" ht="12.75" customHeight="1">
      <c r="U44" s="182" t="s">
        <v>185</v>
      </c>
      <c r="AF44" s="182" t="s">
        <v>33</v>
      </c>
      <c r="AG44" s="182">
        <v>40</v>
      </c>
      <c r="AH44" s="182" t="str">
        <f t="shared" si="1"/>
        <v>Autres dépenses</v>
      </c>
      <c r="AX44" s="182" t="s">
        <v>1515</v>
      </c>
      <c r="AY44" s="440" t="s">
        <v>2091</v>
      </c>
      <c r="AZ44" s="440" t="s">
        <v>2092</v>
      </c>
      <c r="BA44" s="182" t="str">
        <f t="shared" si="6"/>
        <v>Hull - 561</v>
      </c>
    </row>
    <row r="45" spans="21:53" ht="12.75" customHeight="1">
      <c r="U45" s="182" t="s">
        <v>186</v>
      </c>
      <c r="AF45" s="182" t="s">
        <v>1388</v>
      </c>
      <c r="AG45" s="182">
        <v>40</v>
      </c>
      <c r="AH45" s="182" t="str">
        <f t="shared" si="1"/>
        <v>Autres dépenses</v>
      </c>
      <c r="AX45" s="182" t="s">
        <v>1516</v>
      </c>
      <c r="AY45" s="440" t="s">
        <v>2093</v>
      </c>
      <c r="AZ45" s="440" t="s">
        <v>370</v>
      </c>
      <c r="BA45" s="182" t="str">
        <f t="shared" si="6"/>
        <v>Huntingdon - 149</v>
      </c>
    </row>
    <row r="46" spans="21:53" ht="12.75" customHeight="1">
      <c r="U46" s="182" t="s">
        <v>187</v>
      </c>
      <c r="AF46" s="182" t="s">
        <v>1387</v>
      </c>
      <c r="AG46" s="182">
        <v>40</v>
      </c>
      <c r="AH46" s="182" t="str">
        <f t="shared" si="1"/>
        <v>Autres dépenses</v>
      </c>
      <c r="AX46" s="182" t="s">
        <v>1517</v>
      </c>
      <c r="AY46" s="440" t="s">
        <v>2094</v>
      </c>
      <c r="AZ46" s="440" t="s">
        <v>2095</v>
      </c>
      <c r="BA46" s="182" t="str">
        <f t="shared" si="6"/>
        <v>Iberville - 143</v>
      </c>
    </row>
    <row r="47" spans="21:53" ht="12.75" customHeight="1">
      <c r="U47" s="182" t="s">
        <v>188</v>
      </c>
      <c r="AF47" s="182" t="s">
        <v>1267</v>
      </c>
      <c r="AG47" s="182">
        <v>40</v>
      </c>
      <c r="AH47" s="182" t="str">
        <f t="shared" si="1"/>
        <v>Autres dépenses</v>
      </c>
      <c r="AX47" s="182" t="s">
        <v>1518</v>
      </c>
      <c r="AY47" s="440" t="s">
        <v>2096</v>
      </c>
      <c r="AZ47" s="440" t="s">
        <v>109</v>
      </c>
      <c r="BA47" s="182" t="str">
        <f t="shared" si="6"/>
        <v>Îles-de-la-Madeleine - 733</v>
      </c>
    </row>
    <row r="48" spans="21:53" ht="12.75" customHeight="1">
      <c r="U48" s="182" t="s">
        <v>189</v>
      </c>
      <c r="AF48" s="182" t="s">
        <v>1384</v>
      </c>
      <c r="AG48" s="182">
        <v>40</v>
      </c>
      <c r="AH48" s="182" t="str">
        <f t="shared" si="1"/>
        <v>Autres dépenses</v>
      </c>
      <c r="AX48" s="182" t="s">
        <v>1519</v>
      </c>
      <c r="AY48" s="440" t="s">
        <v>2097</v>
      </c>
      <c r="AZ48" s="440" t="s">
        <v>2098</v>
      </c>
      <c r="BA48" s="182" t="str">
        <f t="shared" si="6"/>
        <v>Jacques-Cartier - 409</v>
      </c>
    </row>
    <row r="49" spans="21:53" ht="12.75" customHeight="1">
      <c r="U49" s="182" t="s">
        <v>190</v>
      </c>
      <c r="AF49" s="182" t="s">
        <v>1385</v>
      </c>
      <c r="AG49" s="182">
        <v>40</v>
      </c>
      <c r="AH49" s="182" t="str">
        <f t="shared" si="1"/>
        <v>Autres dépenses</v>
      </c>
      <c r="AX49" s="182" t="s">
        <v>1520</v>
      </c>
      <c r="AY49" s="440" t="s">
        <v>2099</v>
      </c>
      <c r="AZ49" s="440" t="s">
        <v>2100</v>
      </c>
      <c r="BA49" s="182" t="str">
        <f t="shared" si="6"/>
        <v>Jean-Lesage - 623</v>
      </c>
    </row>
    <row r="50" spans="21:53" ht="12.75" customHeight="1">
      <c r="U50" s="182" t="s">
        <v>190</v>
      </c>
      <c r="AF50" s="182" t="s">
        <v>1386</v>
      </c>
      <c r="AG50" s="182">
        <v>40</v>
      </c>
      <c r="AH50" s="182" t="str">
        <f t="shared" si="1"/>
        <v>Autres dépenses</v>
      </c>
      <c r="AX50" s="182" t="s">
        <v>1590</v>
      </c>
      <c r="AY50" s="440" t="s">
        <v>2101</v>
      </c>
      <c r="AZ50" s="440" t="s">
        <v>2102</v>
      </c>
      <c r="BA50" s="182" t="str">
        <f t="shared" si="6"/>
        <v>Jeanne-Mance-Viger - 429</v>
      </c>
    </row>
    <row r="51" spans="21:53" ht="12.75" customHeight="1">
      <c r="U51" s="182" t="s">
        <v>191</v>
      </c>
      <c r="AF51" s="182" t="s">
        <v>1676</v>
      </c>
      <c r="AG51" s="182">
        <v>40</v>
      </c>
      <c r="AH51" s="182" t="str">
        <f t="shared" si="1"/>
        <v>Autres dépenses</v>
      </c>
      <c r="AX51" s="182" t="s">
        <v>1521</v>
      </c>
      <c r="AY51" s="440" t="s">
        <v>2103</v>
      </c>
      <c r="AZ51" s="440" t="s">
        <v>2104</v>
      </c>
      <c r="BA51" s="182" t="str">
        <f t="shared" si="6"/>
        <v>Jean-Talon - 643</v>
      </c>
    </row>
    <row r="52" spans="21:53" ht="12.75" customHeight="1">
      <c r="U52" s="182" t="s">
        <v>192</v>
      </c>
      <c r="AF52" s="182" t="s">
        <v>1382</v>
      </c>
      <c r="AG52" s="182">
        <v>40</v>
      </c>
      <c r="AH52" s="182" t="str">
        <f t="shared" si="1"/>
        <v>Autres dépenses</v>
      </c>
      <c r="AX52" s="182" t="s">
        <v>1522</v>
      </c>
      <c r="AY52" s="440" t="s">
        <v>2105</v>
      </c>
      <c r="AZ52" s="440" t="s">
        <v>2106</v>
      </c>
      <c r="BA52" s="182" t="str">
        <f t="shared" si="6"/>
        <v>Johnson - 269</v>
      </c>
    </row>
    <row r="53" spans="21:53" ht="12.75" customHeight="1">
      <c r="U53" s="182" t="s">
        <v>193</v>
      </c>
      <c r="AF53" s="182" t="s">
        <v>1380</v>
      </c>
      <c r="AG53" s="182">
        <v>40</v>
      </c>
      <c r="AH53" s="182" t="str">
        <f t="shared" si="1"/>
        <v>Autres dépenses</v>
      </c>
      <c r="AX53" s="182" t="s">
        <v>1523</v>
      </c>
      <c r="AY53" s="440" t="s">
        <v>2107</v>
      </c>
      <c r="AZ53" s="440" t="s">
        <v>376</v>
      </c>
      <c r="BA53" s="182" t="str">
        <f t="shared" si="6"/>
        <v>Joliette - 361</v>
      </c>
    </row>
    <row r="54" spans="21:53" ht="12.75" customHeight="1">
      <c r="U54" s="182" t="s">
        <v>194</v>
      </c>
      <c r="AF54" s="182" t="s">
        <v>1392</v>
      </c>
      <c r="AG54" s="182">
        <v>40</v>
      </c>
      <c r="AH54" s="182" t="str">
        <f t="shared" si="1"/>
        <v>Autres dépenses</v>
      </c>
      <c r="AX54" s="182" t="s">
        <v>1591</v>
      </c>
      <c r="AY54" s="440" t="s">
        <v>2108</v>
      </c>
      <c r="AZ54" s="440" t="s">
        <v>2109</v>
      </c>
      <c r="BA54" s="182" t="str">
        <f t="shared" si="6"/>
        <v>Jonquière - 773</v>
      </c>
    </row>
    <row r="55" spans="21:53" ht="12.75" customHeight="1">
      <c r="U55" s="182" t="s">
        <v>195</v>
      </c>
      <c r="AF55" s="182" t="s">
        <v>1592</v>
      </c>
      <c r="AG55" s="182">
        <v>40</v>
      </c>
      <c r="AH55" s="182" t="str">
        <f t="shared" si="1"/>
        <v>Autres dépenses</v>
      </c>
      <c r="AX55" s="182" t="s">
        <v>1524</v>
      </c>
      <c r="AY55" s="440" t="s">
        <v>2110</v>
      </c>
      <c r="AZ55" s="440" t="s">
        <v>2111</v>
      </c>
      <c r="BA55" s="182" t="str">
        <f t="shared" si="6"/>
        <v>La Peltrie - 603</v>
      </c>
    </row>
    <row r="56" spans="21:53" ht="12.75" customHeight="1">
      <c r="U56" s="182" t="s">
        <v>196</v>
      </c>
      <c r="AF56" s="182" t="s">
        <v>1377</v>
      </c>
      <c r="AG56" s="182">
        <v>40</v>
      </c>
      <c r="AH56" s="182" t="str">
        <f t="shared" si="1"/>
        <v>Autres dépenses</v>
      </c>
      <c r="AX56" s="182" t="s">
        <v>1525</v>
      </c>
      <c r="AY56" s="440" t="s">
        <v>2112</v>
      </c>
      <c r="AZ56" s="440" t="s">
        <v>2113</v>
      </c>
      <c r="BA56" s="182" t="str">
        <f t="shared" si="6"/>
        <v>La Pinière - 203</v>
      </c>
    </row>
    <row r="57" spans="21:53" ht="12.75" customHeight="1">
      <c r="U57" s="182" t="s">
        <v>197</v>
      </c>
      <c r="AF57" s="182" t="s">
        <v>1381</v>
      </c>
      <c r="AG57" s="182">
        <v>40</v>
      </c>
      <c r="AH57" s="182" t="str">
        <f t="shared" si="1"/>
        <v>Autres dépenses</v>
      </c>
      <c r="AX57" s="182" t="s">
        <v>1526</v>
      </c>
      <c r="AY57" s="440" t="s">
        <v>2114</v>
      </c>
      <c r="AZ57" s="440" t="s">
        <v>410</v>
      </c>
      <c r="BA57" s="182" t="str">
        <f t="shared" si="6"/>
        <v>La Prairie - 183</v>
      </c>
    </row>
    <row r="58" spans="21:53" ht="12.75" customHeight="1">
      <c r="U58" s="182" t="s">
        <v>198</v>
      </c>
      <c r="AF58" s="182" t="s">
        <v>1378</v>
      </c>
      <c r="AG58" s="182">
        <v>40</v>
      </c>
      <c r="AH58" s="182" t="str">
        <f t="shared" si="1"/>
        <v>Autres dépenses</v>
      </c>
      <c r="AX58" s="182" t="s">
        <v>1527</v>
      </c>
      <c r="AY58" s="440" t="s">
        <v>2115</v>
      </c>
      <c r="AZ58" s="440" t="s">
        <v>419</v>
      </c>
      <c r="BA58" s="182" t="str">
        <f t="shared" si="6"/>
        <v>Labelle - 545</v>
      </c>
    </row>
    <row r="59" spans="21:53" ht="12.75" customHeight="1">
      <c r="U59" s="182" t="s">
        <v>199</v>
      </c>
      <c r="AF59" s="182" t="s">
        <v>1379</v>
      </c>
      <c r="AG59" s="182">
        <v>40</v>
      </c>
      <c r="AH59" s="182" t="str">
        <f t="shared" si="1"/>
        <v>Autres dépenses</v>
      </c>
      <c r="AX59" s="182" t="s">
        <v>1528</v>
      </c>
      <c r="AY59" s="440" t="s">
        <v>2116</v>
      </c>
      <c r="AZ59" s="440" t="s">
        <v>2117</v>
      </c>
      <c r="BA59" s="182" t="str">
        <f t="shared" si="6"/>
        <v>Lac-Saint-Jean - 779</v>
      </c>
    </row>
    <row r="60" spans="21:53" ht="12.75" customHeight="1">
      <c r="U60" s="182" t="s">
        <v>200</v>
      </c>
      <c r="AF60" s="182" t="s">
        <v>1383</v>
      </c>
      <c r="AG60" s="182">
        <v>40</v>
      </c>
      <c r="AH60" s="182" t="str">
        <f t="shared" si="1"/>
        <v>Autres dépenses</v>
      </c>
      <c r="AX60" s="182" t="s">
        <v>1593</v>
      </c>
      <c r="AY60" s="440" t="s">
        <v>2118</v>
      </c>
      <c r="AZ60" s="440" t="s">
        <v>2119</v>
      </c>
      <c r="BA60" s="182" t="str">
        <f t="shared" si="6"/>
        <v>LaFontaine - 371</v>
      </c>
    </row>
    <row r="61" spans="21:53" ht="12.75" customHeight="1">
      <c r="U61" s="182" t="s">
        <v>201</v>
      </c>
      <c r="AX61" s="182" t="s">
        <v>1529</v>
      </c>
      <c r="AY61" s="440" t="s">
        <v>2120</v>
      </c>
      <c r="AZ61" s="440" t="s">
        <v>2121</v>
      </c>
      <c r="BA61" s="182" t="str">
        <f t="shared" si="6"/>
        <v>Laporte - 209</v>
      </c>
    </row>
    <row r="62" spans="21:53" ht="12.75" customHeight="1">
      <c r="U62" s="182" t="s">
        <v>202</v>
      </c>
      <c r="AX62" s="182" t="s">
        <v>1594</v>
      </c>
      <c r="AY62" s="440" t="s">
        <v>2122</v>
      </c>
      <c r="AZ62" s="440" t="s">
        <v>2123</v>
      </c>
      <c r="BA62" s="182" t="str">
        <f t="shared" si="6"/>
        <v>L'Assomption - 363</v>
      </c>
    </row>
    <row r="63" spans="21:53" ht="12.75" customHeight="1">
      <c r="U63" s="182" t="s">
        <v>203</v>
      </c>
      <c r="AX63" s="182" t="s">
        <v>1595</v>
      </c>
      <c r="AY63" s="440" t="s">
        <v>2124</v>
      </c>
      <c r="AZ63" s="440" t="s">
        <v>2125</v>
      </c>
      <c r="BA63" s="182" t="str">
        <f t="shared" si="6"/>
        <v>Laurier-Dorion - 423</v>
      </c>
    </row>
    <row r="64" spans="21:53" ht="12.75" customHeight="1">
      <c r="U64" s="182" t="s">
        <v>204</v>
      </c>
      <c r="AX64" s="182" t="s">
        <v>1530</v>
      </c>
      <c r="AY64" s="440" t="s">
        <v>2126</v>
      </c>
      <c r="AZ64" s="440" t="s">
        <v>2127</v>
      </c>
      <c r="BA64" s="182" t="str">
        <f t="shared" si="6"/>
        <v>Laval-des-Rapides - 439</v>
      </c>
    </row>
    <row r="65" spans="21:53" ht="12.75" customHeight="1">
      <c r="U65" s="182" t="s">
        <v>205</v>
      </c>
      <c r="AX65" s="182" t="s">
        <v>1531</v>
      </c>
      <c r="AY65" s="440" t="s">
        <v>2128</v>
      </c>
      <c r="AZ65" s="440" t="s">
        <v>2129</v>
      </c>
      <c r="BA65" s="182" t="str">
        <f t="shared" si="6"/>
        <v>Laviolette - 583</v>
      </c>
    </row>
    <row r="66" spans="21:53" ht="12.75" customHeight="1">
      <c r="U66" s="182" t="s">
        <v>206</v>
      </c>
      <c r="AX66" s="182" t="s">
        <v>1596</v>
      </c>
      <c r="AY66" s="440" t="s">
        <v>2130</v>
      </c>
      <c r="AZ66" s="440" t="s">
        <v>484</v>
      </c>
      <c r="BA66" s="182" t="str">
        <f t="shared" ref="BA66:BA98" si="7">AZ66&amp;" - "&amp;AY66</f>
        <v>Lévis - 663</v>
      </c>
    </row>
    <row r="67" spans="21:53" ht="12.75" customHeight="1">
      <c r="U67" s="182" t="s">
        <v>207</v>
      </c>
      <c r="AX67" s="182" t="s">
        <v>1532</v>
      </c>
      <c r="AY67" s="440" t="s">
        <v>2131</v>
      </c>
      <c r="AZ67" s="440" t="s">
        <v>2132</v>
      </c>
      <c r="BA67" s="182" t="str">
        <f t="shared" si="7"/>
        <v>Lotbinière-Frontenac - 289</v>
      </c>
    </row>
    <row r="68" spans="21:53" ht="12.75" customHeight="1">
      <c r="U68" s="182" t="s">
        <v>208</v>
      </c>
      <c r="AX68" s="182" t="s">
        <v>1533</v>
      </c>
      <c r="AY68" s="440" t="s">
        <v>2133</v>
      </c>
      <c r="AZ68" s="440" t="s">
        <v>2134</v>
      </c>
      <c r="BA68" s="182" t="str">
        <f t="shared" si="7"/>
        <v>Louis-Hébert - 653</v>
      </c>
    </row>
    <row r="69" spans="21:53" ht="12.75" customHeight="1">
      <c r="U69" s="182" t="s">
        <v>209</v>
      </c>
      <c r="AX69" s="182" t="s">
        <v>1534</v>
      </c>
      <c r="AY69" s="440" t="s">
        <v>2135</v>
      </c>
      <c r="AZ69" s="440" t="s">
        <v>2136</v>
      </c>
      <c r="BA69" s="182" t="str">
        <f t="shared" si="7"/>
        <v>Marguerite-Bourgeoys - 399</v>
      </c>
    </row>
    <row r="70" spans="21:53" ht="12.75" customHeight="1">
      <c r="U70" s="182" t="s">
        <v>210</v>
      </c>
      <c r="AX70" s="182" t="s">
        <v>1535</v>
      </c>
      <c r="AY70" s="440" t="s">
        <v>2137</v>
      </c>
      <c r="AZ70" s="440" t="s">
        <v>2138</v>
      </c>
      <c r="BA70" s="182" t="str">
        <f t="shared" si="7"/>
        <v>Marie-Victorin - 213</v>
      </c>
    </row>
    <row r="71" spans="21:53" ht="12.75" customHeight="1">
      <c r="U71" s="182" t="s">
        <v>211</v>
      </c>
      <c r="AX71" s="182" t="s">
        <v>1536</v>
      </c>
      <c r="AY71" s="440" t="s">
        <v>2139</v>
      </c>
      <c r="AZ71" s="440" t="s">
        <v>2140</v>
      </c>
      <c r="BA71" s="182" t="str">
        <f t="shared" si="7"/>
        <v>Marquette - 407</v>
      </c>
    </row>
    <row r="72" spans="21:53" ht="12.75" customHeight="1">
      <c r="U72" s="182" t="s">
        <v>212</v>
      </c>
      <c r="AX72" s="182" t="s">
        <v>1537</v>
      </c>
      <c r="AY72" s="440" t="s">
        <v>2141</v>
      </c>
      <c r="AZ72" s="440" t="s">
        <v>517</v>
      </c>
      <c r="BA72" s="182" t="str">
        <f t="shared" si="7"/>
        <v>Maskinongé - 349</v>
      </c>
    </row>
    <row r="73" spans="21:53" ht="12.75" customHeight="1">
      <c r="U73" s="182" t="s">
        <v>213</v>
      </c>
      <c r="AX73" s="182" t="s">
        <v>1538</v>
      </c>
      <c r="AY73" s="440" t="s">
        <v>2142</v>
      </c>
      <c r="AZ73" s="440" t="s">
        <v>2143</v>
      </c>
      <c r="BA73" s="182" t="str">
        <f t="shared" si="7"/>
        <v>Masson - 465</v>
      </c>
    </row>
    <row r="74" spans="21:53" ht="12.75" customHeight="1">
      <c r="U74" s="182" t="s">
        <v>214</v>
      </c>
      <c r="AX74" s="182" t="s">
        <v>1539</v>
      </c>
      <c r="AY74" s="440" t="s">
        <v>2144</v>
      </c>
      <c r="AZ74" s="440" t="s">
        <v>2145</v>
      </c>
      <c r="BA74" s="182" t="str">
        <f t="shared" si="7"/>
        <v>Matane-Matapédia - 711</v>
      </c>
    </row>
    <row r="75" spans="21:53" ht="12.75" customHeight="1">
      <c r="U75" s="182" t="s">
        <v>215</v>
      </c>
      <c r="AX75" s="182" t="s">
        <v>1540</v>
      </c>
      <c r="AY75" s="440" t="s">
        <v>2146</v>
      </c>
      <c r="AZ75" s="440" t="s">
        <v>2147</v>
      </c>
      <c r="BA75" s="182" t="str">
        <f t="shared" si="7"/>
        <v>Mégantic - 103</v>
      </c>
    </row>
    <row r="76" spans="21:53" ht="12.75" customHeight="1">
      <c r="U76" s="182" t="s">
        <v>216</v>
      </c>
      <c r="AX76" s="182" t="s">
        <v>1541</v>
      </c>
      <c r="AY76" s="440" t="s">
        <v>2148</v>
      </c>
      <c r="AZ76" s="440" t="s">
        <v>526</v>
      </c>
      <c r="BA76" s="182" t="str">
        <f t="shared" si="7"/>
        <v>Mercier - 383</v>
      </c>
    </row>
    <row r="77" spans="21:53" ht="12.75" customHeight="1">
      <c r="U77" s="182" t="s">
        <v>217</v>
      </c>
      <c r="AX77" s="182" t="s">
        <v>1542</v>
      </c>
      <c r="AY77" s="440" t="s">
        <v>2149</v>
      </c>
      <c r="AZ77" s="440" t="s">
        <v>2150</v>
      </c>
      <c r="BA77" s="182" t="str">
        <f t="shared" si="7"/>
        <v>Mille-Îles - 451</v>
      </c>
    </row>
    <row r="78" spans="21:53" ht="12.75" customHeight="1">
      <c r="U78" s="182" t="s">
        <v>218</v>
      </c>
      <c r="AX78" s="182" t="s">
        <v>1543</v>
      </c>
      <c r="AY78" s="440" t="s">
        <v>2151</v>
      </c>
      <c r="AZ78" s="440" t="s">
        <v>532</v>
      </c>
      <c r="BA78" s="182" t="str">
        <f t="shared" si="7"/>
        <v>Mirabel - 495</v>
      </c>
    </row>
    <row r="79" spans="21:53" ht="12.75" customHeight="1">
      <c r="U79" s="182" t="s">
        <v>219</v>
      </c>
      <c r="AX79" s="182" t="s">
        <v>1544</v>
      </c>
      <c r="AY79" s="440" t="s">
        <v>2152</v>
      </c>
      <c r="AZ79" s="440" t="s">
        <v>2153</v>
      </c>
      <c r="BA79" s="182" t="str">
        <f t="shared" si="7"/>
        <v>Montarville - 233</v>
      </c>
    </row>
    <row r="80" spans="21:53" ht="12.75" customHeight="1">
      <c r="U80" s="182" t="s">
        <v>220</v>
      </c>
      <c r="AX80" s="182" t="s">
        <v>1545</v>
      </c>
      <c r="AY80" s="440" t="s">
        <v>2154</v>
      </c>
      <c r="AZ80" s="440" t="s">
        <v>2155</v>
      </c>
      <c r="BA80" s="182" t="str">
        <f t="shared" si="7"/>
        <v>Montmorency - 673</v>
      </c>
    </row>
    <row r="81" spans="21:53" ht="12.75" customHeight="1">
      <c r="U81" s="182" t="s">
        <v>221</v>
      </c>
      <c r="AX81" s="182" t="s">
        <v>1546</v>
      </c>
      <c r="AY81" s="440" t="s">
        <v>2156</v>
      </c>
      <c r="AZ81" s="440" t="s">
        <v>547</v>
      </c>
      <c r="BA81" s="182" t="str">
        <f t="shared" si="7"/>
        <v>Mont-Royal - 419</v>
      </c>
    </row>
    <row r="82" spans="21:53" ht="12.75" customHeight="1">
      <c r="U82" s="182" t="s">
        <v>222</v>
      </c>
      <c r="AX82" s="182" t="s">
        <v>1547</v>
      </c>
      <c r="AY82" s="440" t="s">
        <v>2157</v>
      </c>
      <c r="AZ82" s="440" t="s">
        <v>2158</v>
      </c>
      <c r="BA82" s="182" t="str">
        <f t="shared" si="7"/>
        <v>Nelligan - 411</v>
      </c>
    </row>
    <row r="83" spans="21:53" ht="12.75" customHeight="1">
      <c r="U83" s="182" t="s">
        <v>223</v>
      </c>
      <c r="AX83" s="182" t="s">
        <v>1548</v>
      </c>
      <c r="AY83" s="440" t="s">
        <v>2159</v>
      </c>
      <c r="AZ83" s="440" t="s">
        <v>2160</v>
      </c>
      <c r="BA83" s="182" t="str">
        <f t="shared" si="7"/>
        <v>Nicolet-Bécancour - 329</v>
      </c>
    </row>
    <row r="84" spans="21:53" ht="12.75" customHeight="1">
      <c r="U84" s="182" t="s">
        <v>224</v>
      </c>
      <c r="AX84" s="182" t="s">
        <v>1549</v>
      </c>
      <c r="AY84" s="440" t="s">
        <v>2161</v>
      </c>
      <c r="AZ84" s="440" t="s">
        <v>2162</v>
      </c>
      <c r="BA84" s="182" t="str">
        <f t="shared" si="7"/>
        <v>Notre-Dame-de-Grâce - 401</v>
      </c>
    </row>
    <row r="85" spans="21:53" ht="12.75" customHeight="1">
      <c r="U85" s="182" t="s">
        <v>225</v>
      </c>
      <c r="AX85" s="182" t="s">
        <v>1550</v>
      </c>
      <c r="AY85" s="440" t="s">
        <v>2163</v>
      </c>
      <c r="AZ85" s="440" t="s">
        <v>602</v>
      </c>
      <c r="BA85" s="182" t="str">
        <f t="shared" si="7"/>
        <v>Orford - 123</v>
      </c>
    </row>
    <row r="86" spans="21:53" ht="12.75" customHeight="1">
      <c r="U86" s="182" t="s">
        <v>226</v>
      </c>
      <c r="AX86" s="182" t="s">
        <v>1551</v>
      </c>
      <c r="AY86" s="440" t="s">
        <v>2164</v>
      </c>
      <c r="AZ86" s="440" t="s">
        <v>2165</v>
      </c>
      <c r="BA86" s="182" t="str">
        <f t="shared" si="7"/>
        <v>Outremont - 421</v>
      </c>
    </row>
    <row r="87" spans="21:53" ht="12.75" customHeight="1">
      <c r="U87" s="182" t="s">
        <v>1626</v>
      </c>
      <c r="AX87" s="182" t="s">
        <v>1552</v>
      </c>
      <c r="AY87" s="440" t="s">
        <v>2166</v>
      </c>
      <c r="AZ87" s="440" t="s">
        <v>2167</v>
      </c>
      <c r="BA87" s="182" t="str">
        <f t="shared" si="7"/>
        <v>Papineau - 553</v>
      </c>
    </row>
    <row r="88" spans="21:53" ht="12.75" customHeight="1">
      <c r="U88" s="182" t="s">
        <v>227</v>
      </c>
      <c r="AX88" s="182" t="s">
        <v>1553</v>
      </c>
      <c r="AY88" s="440" t="s">
        <v>2168</v>
      </c>
      <c r="AZ88" s="440" t="s">
        <v>2169</v>
      </c>
      <c r="BA88" s="182" t="str">
        <f t="shared" si="7"/>
        <v>Pointe-aux-Trembles - 369</v>
      </c>
    </row>
    <row r="89" spans="21:53" ht="12.75" customHeight="1">
      <c r="U89" s="182" t="s">
        <v>228</v>
      </c>
      <c r="AX89" s="182" t="s">
        <v>1554</v>
      </c>
      <c r="AY89" s="440" t="s">
        <v>2170</v>
      </c>
      <c r="AZ89" s="440" t="s">
        <v>637</v>
      </c>
      <c r="BA89" s="182" t="str">
        <f t="shared" si="7"/>
        <v>Pontiac - 563</v>
      </c>
    </row>
    <row r="90" spans="21:53" ht="12.75" customHeight="1">
      <c r="U90" s="182" t="s">
        <v>229</v>
      </c>
      <c r="AX90" s="182" t="s">
        <v>1555</v>
      </c>
      <c r="AY90" s="440" t="s">
        <v>2171</v>
      </c>
      <c r="AZ90" s="440" t="s">
        <v>642</v>
      </c>
      <c r="BA90" s="182" t="str">
        <f t="shared" si="7"/>
        <v>Portneuf - 599</v>
      </c>
    </row>
    <row r="91" spans="21:53" ht="12.75" customHeight="1">
      <c r="U91" s="182" t="s">
        <v>230</v>
      </c>
      <c r="AY91" s="445">
        <v>582</v>
      </c>
      <c r="AZ91" s="440" t="s">
        <v>647</v>
      </c>
      <c r="BA91" s="182" t="str">
        <f t="shared" si="7"/>
        <v>Prévost - 582</v>
      </c>
    </row>
    <row r="92" spans="21:53" ht="12.75" customHeight="1">
      <c r="U92" s="182" t="s">
        <v>231</v>
      </c>
      <c r="AY92" s="440" t="s">
        <v>2172</v>
      </c>
      <c r="AZ92" s="440" t="s">
        <v>2173</v>
      </c>
      <c r="BA92" s="182" t="str">
        <f t="shared" si="7"/>
        <v>René-Lévesque - 753</v>
      </c>
    </row>
    <row r="93" spans="21:53" ht="12.75" customHeight="1">
      <c r="U93" s="182" t="s">
        <v>232</v>
      </c>
      <c r="AY93" s="440" t="s">
        <v>2174</v>
      </c>
      <c r="AZ93" s="440" t="s">
        <v>658</v>
      </c>
      <c r="BA93" s="182" t="str">
        <f t="shared" si="7"/>
        <v>Repentigny - 367</v>
      </c>
    </row>
    <row r="94" spans="21:53" ht="12.75" customHeight="1">
      <c r="U94" s="182" t="s">
        <v>233</v>
      </c>
      <c r="AY94" s="440" t="s">
        <v>2175</v>
      </c>
      <c r="AZ94" s="440" t="s">
        <v>659</v>
      </c>
      <c r="BA94" s="182" t="str">
        <f t="shared" si="7"/>
        <v>Richelieu - 253</v>
      </c>
    </row>
    <row r="95" spans="21:53" ht="12.75" customHeight="1">
      <c r="U95" s="182" t="s">
        <v>234</v>
      </c>
      <c r="AY95" s="440" t="s">
        <v>2176</v>
      </c>
      <c r="AZ95" s="440" t="s">
        <v>660</v>
      </c>
      <c r="BA95" s="182" t="str">
        <f t="shared" si="7"/>
        <v>Richmond - 283</v>
      </c>
    </row>
    <row r="96" spans="21:53" ht="12.75" customHeight="1">
      <c r="U96" s="182" t="s">
        <v>235</v>
      </c>
      <c r="AY96" s="440" t="s">
        <v>2177</v>
      </c>
      <c r="AZ96" s="440" t="s">
        <v>662</v>
      </c>
      <c r="BA96" s="182" t="str">
        <f t="shared" si="7"/>
        <v>Rimouski - 703</v>
      </c>
    </row>
    <row r="97" spans="21:53" ht="12.75" customHeight="1">
      <c r="U97" s="182" t="s">
        <v>236</v>
      </c>
      <c r="AY97" s="440" t="s">
        <v>2178</v>
      </c>
      <c r="AZ97" s="440" t="s">
        <v>2179</v>
      </c>
      <c r="BA97" s="182" t="str">
        <f t="shared" si="7"/>
        <v>Rivière-du-Loup-Témiscouata - 699</v>
      </c>
    </row>
    <row r="98" spans="21:53" ht="12.75" customHeight="1">
      <c r="U98" s="182" t="s">
        <v>237</v>
      </c>
      <c r="AY98" s="440" t="s">
        <v>2180</v>
      </c>
      <c r="AZ98" s="440" t="s">
        <v>2181</v>
      </c>
      <c r="BA98" s="182" t="str">
        <f t="shared" si="7"/>
        <v>Robert-Baldwin - 413</v>
      </c>
    </row>
    <row r="99" spans="21:53" ht="12.75" customHeight="1">
      <c r="U99" s="182" t="s">
        <v>238</v>
      </c>
      <c r="AY99" s="440" t="s">
        <v>2182</v>
      </c>
      <c r="AZ99" s="440" t="s">
        <v>679</v>
      </c>
      <c r="BA99" s="182" t="str">
        <f t="shared" ref="BA99:BA127" si="8">AZ99&amp;" - "&amp;AY99</f>
        <v>Roberval - 783</v>
      </c>
    </row>
    <row r="100" spans="21:53" ht="12.75" customHeight="1">
      <c r="U100" s="182" t="s">
        <v>239</v>
      </c>
      <c r="AY100" s="440" t="s">
        <v>2183</v>
      </c>
      <c r="AZ100" s="440" t="s">
        <v>2184</v>
      </c>
      <c r="BA100" s="182" t="str">
        <f t="shared" si="8"/>
        <v>Rosemont - 379</v>
      </c>
    </row>
    <row r="101" spans="21:53" ht="12.75" customHeight="1">
      <c r="U101" s="182" t="s">
        <v>240</v>
      </c>
      <c r="AY101" s="440" t="s">
        <v>2185</v>
      </c>
      <c r="AZ101" s="440" t="s">
        <v>2186</v>
      </c>
      <c r="BA101" s="182" t="str">
        <f t="shared" si="8"/>
        <v>Rousseau - 515</v>
      </c>
    </row>
    <row r="102" spans="21:53" ht="12.75" customHeight="1">
      <c r="U102" s="182" t="s">
        <v>241</v>
      </c>
      <c r="AY102" s="440" t="s">
        <v>2187</v>
      </c>
      <c r="AZ102" s="440" t="s">
        <v>2188</v>
      </c>
      <c r="BA102" s="182" t="str">
        <f t="shared" si="8"/>
        <v>Rouyn-Noranda-Témiscamingue - 567</v>
      </c>
    </row>
    <row r="103" spans="21:53" ht="12.75" customHeight="1">
      <c r="U103" s="182" t="s">
        <v>242</v>
      </c>
      <c r="AY103" s="440" t="s">
        <v>2189</v>
      </c>
      <c r="AZ103" s="440" t="s">
        <v>2190</v>
      </c>
      <c r="BA103" s="182" t="str">
        <f t="shared" si="8"/>
        <v>Sainte-Marie-Saint-Jacques - 389</v>
      </c>
    </row>
    <row r="104" spans="21:53" ht="12.75" customHeight="1">
      <c r="U104" s="182" t="s">
        <v>243</v>
      </c>
      <c r="AY104" s="440" t="s">
        <v>2191</v>
      </c>
      <c r="AZ104" s="440" t="s">
        <v>2192</v>
      </c>
      <c r="BA104" s="182" t="str">
        <f t="shared" si="8"/>
        <v>Sainte-Rose - 447</v>
      </c>
    </row>
    <row r="105" spans="21:53" ht="12.75" customHeight="1">
      <c r="U105" s="182" t="s">
        <v>244</v>
      </c>
      <c r="AY105" s="440" t="s">
        <v>2193</v>
      </c>
      <c r="AZ105" s="440" t="s">
        <v>2194</v>
      </c>
      <c r="BA105" s="182" t="str">
        <f t="shared" si="8"/>
        <v>Saint-François - 111</v>
      </c>
    </row>
    <row r="106" spans="21:53" ht="12.75" customHeight="1">
      <c r="U106" s="182" t="s">
        <v>245</v>
      </c>
      <c r="AY106" s="440" t="s">
        <v>2195</v>
      </c>
      <c r="AZ106" s="440" t="s">
        <v>2196</v>
      </c>
      <c r="BA106" s="182" t="str">
        <f t="shared" si="8"/>
        <v>Saint-Henri-Sainte-Anne - 393</v>
      </c>
    </row>
    <row r="107" spans="21:53" ht="12.75" customHeight="1">
      <c r="U107" s="182" t="s">
        <v>246</v>
      </c>
      <c r="AY107" s="440" t="s">
        <v>2197</v>
      </c>
      <c r="AZ107" s="440" t="s">
        <v>959</v>
      </c>
      <c r="BA107" s="182" t="str">
        <f t="shared" si="8"/>
        <v>Saint-Hyacinthe - 263</v>
      </c>
    </row>
    <row r="108" spans="21:53" ht="12.75" customHeight="1">
      <c r="U108" s="182" t="s">
        <v>247</v>
      </c>
      <c r="AY108" s="440" t="s">
        <v>2198</v>
      </c>
      <c r="AZ108" s="440" t="s">
        <v>2199</v>
      </c>
      <c r="BA108" s="182" t="str">
        <f t="shared" si="8"/>
        <v>Saint-Jean - 189</v>
      </c>
    </row>
    <row r="109" spans="21:53" ht="12.75" customHeight="1">
      <c r="U109" s="182" t="s">
        <v>248</v>
      </c>
      <c r="AY109" s="440" t="s">
        <v>2200</v>
      </c>
      <c r="AZ109" s="440" t="s">
        <v>978</v>
      </c>
      <c r="BA109" s="182" t="str">
        <f t="shared" si="8"/>
        <v>Saint-Jérôme - 505</v>
      </c>
    </row>
    <row r="110" spans="21:53" ht="12.75" customHeight="1">
      <c r="U110" s="182" t="s">
        <v>249</v>
      </c>
      <c r="AY110" s="440" t="s">
        <v>2201</v>
      </c>
      <c r="AZ110" s="440" t="s">
        <v>2202</v>
      </c>
      <c r="BA110" s="182" t="str">
        <f t="shared" si="8"/>
        <v>Saint-Laurent - 417</v>
      </c>
    </row>
    <row r="111" spans="21:53" ht="12.75" customHeight="1">
      <c r="U111" s="182" t="s">
        <v>250</v>
      </c>
      <c r="AY111" s="440" t="s">
        <v>2203</v>
      </c>
      <c r="AZ111" s="440" t="s">
        <v>1030</v>
      </c>
      <c r="BA111" s="182" t="str">
        <f t="shared" si="8"/>
        <v>Saint-Maurice - 343</v>
      </c>
    </row>
    <row r="112" spans="21:53" ht="12.75" customHeight="1">
      <c r="U112" s="182" t="s">
        <v>251</v>
      </c>
      <c r="AY112" s="440" t="s">
        <v>2204</v>
      </c>
      <c r="AZ112" s="440" t="s">
        <v>2205</v>
      </c>
      <c r="BA112" s="182" t="str">
        <f t="shared" si="8"/>
        <v>Sanguinet - 177</v>
      </c>
    </row>
    <row r="113" spans="21:53" ht="12.75" customHeight="1">
      <c r="U113" s="182" t="s">
        <v>252</v>
      </c>
      <c r="AY113" s="440" t="s">
        <v>2206</v>
      </c>
      <c r="AZ113" s="440" t="s">
        <v>1147</v>
      </c>
      <c r="BA113" s="182" t="str">
        <f t="shared" si="8"/>
        <v>Sherbrooke - 113</v>
      </c>
    </row>
    <row r="114" spans="21:53" ht="12.75" customHeight="1">
      <c r="U114" s="182" t="s">
        <v>253</v>
      </c>
      <c r="AY114" s="440" t="s">
        <v>2207</v>
      </c>
      <c r="AZ114" s="440" t="s">
        <v>2208</v>
      </c>
      <c r="BA114" s="182" t="str">
        <f t="shared" si="8"/>
        <v>Soulanges - 163</v>
      </c>
    </row>
    <row r="115" spans="21:53" ht="12.75" customHeight="1">
      <c r="U115" s="182" t="s">
        <v>254</v>
      </c>
      <c r="AY115" s="440" t="s">
        <v>2209</v>
      </c>
      <c r="AZ115" s="440" t="s">
        <v>2210</v>
      </c>
      <c r="BA115" s="182" t="str">
        <f t="shared" si="8"/>
        <v>Taillon - 223</v>
      </c>
    </row>
    <row r="116" spans="21:53" ht="12.75" customHeight="1">
      <c r="U116" s="182" t="s">
        <v>255</v>
      </c>
      <c r="AY116" s="440" t="s">
        <v>2211</v>
      </c>
      <c r="AZ116" s="440" t="s">
        <v>1161</v>
      </c>
      <c r="BA116" s="182" t="str">
        <f t="shared" si="8"/>
        <v>Taschereau - 633</v>
      </c>
    </row>
    <row r="117" spans="21:53" ht="12.75" customHeight="1">
      <c r="U117" s="182" t="s">
        <v>256</v>
      </c>
      <c r="AY117" s="440" t="s">
        <v>2212</v>
      </c>
      <c r="AZ117" s="440" t="s">
        <v>1166</v>
      </c>
      <c r="BA117" s="182" t="str">
        <f t="shared" si="8"/>
        <v>Terrebonne - 453</v>
      </c>
    </row>
    <row r="118" spans="21:53" ht="12.75" customHeight="1">
      <c r="U118" s="182" t="s">
        <v>257</v>
      </c>
      <c r="AY118" s="440" t="s">
        <v>2213</v>
      </c>
      <c r="AZ118" s="440" t="s">
        <v>1179</v>
      </c>
      <c r="BA118" s="182" t="str">
        <f t="shared" si="8"/>
        <v>Trois-Rivières - 333</v>
      </c>
    </row>
    <row r="119" spans="21:53" ht="12.75" customHeight="1">
      <c r="U119" s="182" t="s">
        <v>258</v>
      </c>
      <c r="AY119" s="440" t="s">
        <v>2214</v>
      </c>
      <c r="AZ119" s="440" t="s">
        <v>2215</v>
      </c>
      <c r="BA119" s="182" t="str">
        <f t="shared" si="8"/>
        <v>Ungava - 793</v>
      </c>
    </row>
    <row r="120" spans="21:53" ht="12.75" customHeight="1">
      <c r="U120" s="182" t="s">
        <v>259</v>
      </c>
      <c r="AY120" s="440" t="s">
        <v>2216</v>
      </c>
      <c r="AZ120" s="440" t="s">
        <v>2217</v>
      </c>
      <c r="BA120" s="182" t="str">
        <f t="shared" si="8"/>
        <v>Vachon - 229</v>
      </c>
    </row>
    <row r="121" spans="21:53" ht="12.75" customHeight="1">
      <c r="U121" s="182" t="s">
        <v>260</v>
      </c>
      <c r="AY121" s="440" t="s">
        <v>2218</v>
      </c>
      <c r="AZ121" s="440" t="s">
        <v>2219</v>
      </c>
      <c r="BA121" s="182" t="str">
        <f t="shared" si="8"/>
        <v>Vanier-Les Rivières - 639</v>
      </c>
    </row>
    <row r="122" spans="21:53" ht="12.75" customHeight="1">
      <c r="U122" s="182" t="s">
        <v>260</v>
      </c>
      <c r="AY122" s="440" t="s">
        <v>2220</v>
      </c>
      <c r="AZ122" s="440" t="s">
        <v>2221</v>
      </c>
      <c r="BA122" s="182" t="str">
        <f t="shared" si="8"/>
        <v>Vaudreuil - 169</v>
      </c>
    </row>
    <row r="123" spans="21:53" ht="12.75" customHeight="1">
      <c r="U123" s="182" t="s">
        <v>261</v>
      </c>
      <c r="AY123" s="440" t="s">
        <v>2222</v>
      </c>
      <c r="AZ123" s="440" t="s">
        <v>1200</v>
      </c>
      <c r="BA123" s="182" t="str">
        <f t="shared" si="8"/>
        <v>Verchères - 249</v>
      </c>
    </row>
    <row r="124" spans="21:53" ht="12.75" customHeight="1">
      <c r="U124" s="182" t="s">
        <v>262</v>
      </c>
      <c r="AY124" s="440" t="s">
        <v>2223</v>
      </c>
      <c r="AZ124" s="440" t="s">
        <v>2224</v>
      </c>
      <c r="BA124" s="182" t="str">
        <f t="shared" si="8"/>
        <v>Verdun - 397</v>
      </c>
    </row>
    <row r="125" spans="21:53" ht="12.75" customHeight="1">
      <c r="U125" s="182" t="s">
        <v>263</v>
      </c>
      <c r="AY125" s="440" t="s">
        <v>2225</v>
      </c>
      <c r="AZ125" s="440" t="s">
        <v>2226</v>
      </c>
      <c r="BA125" s="182" t="str">
        <f t="shared" si="8"/>
        <v>Viau - 427</v>
      </c>
    </row>
    <row r="126" spans="21:53" ht="12.75" customHeight="1">
      <c r="U126" s="182" t="s">
        <v>264</v>
      </c>
      <c r="AY126" s="440" t="s">
        <v>2227</v>
      </c>
      <c r="AZ126" s="440" t="s">
        <v>2228</v>
      </c>
      <c r="BA126" s="182" t="str">
        <f t="shared" si="8"/>
        <v>Vimont - 449</v>
      </c>
    </row>
    <row r="127" spans="21:53" ht="12.75" customHeight="1">
      <c r="U127" s="182" t="s">
        <v>265</v>
      </c>
      <c r="AY127" s="440" t="s">
        <v>2229</v>
      </c>
      <c r="AZ127" s="440" t="s">
        <v>2230</v>
      </c>
      <c r="BA127" s="182" t="str">
        <f t="shared" si="8"/>
        <v>Westmount-Saint-Louis - 391</v>
      </c>
    </row>
    <row r="128" spans="21:53" ht="12.75" customHeight="1">
      <c r="U128" s="182" t="s">
        <v>266</v>
      </c>
    </row>
    <row r="129" spans="21:21" ht="12.75" customHeight="1">
      <c r="U129" s="182" t="s">
        <v>1627</v>
      </c>
    </row>
    <row r="130" spans="21:21" ht="12.75" customHeight="1">
      <c r="U130" s="182" t="s">
        <v>267</v>
      </c>
    </row>
    <row r="131" spans="21:21" ht="12.75" customHeight="1">
      <c r="U131" s="182" t="s">
        <v>268</v>
      </c>
    </row>
    <row r="132" spans="21:21" ht="12.75" customHeight="1">
      <c r="U132" s="182" t="s">
        <v>269</v>
      </c>
    </row>
    <row r="133" spans="21:21" ht="12.75" customHeight="1">
      <c r="U133" s="182" t="s">
        <v>270</v>
      </c>
    </row>
    <row r="134" spans="21:21" ht="12.75" customHeight="1">
      <c r="U134" s="182" t="s">
        <v>271</v>
      </c>
    </row>
    <row r="135" spans="21:21" ht="12.75" customHeight="1">
      <c r="U135" s="182" t="s">
        <v>272</v>
      </c>
    </row>
    <row r="136" spans="21:21" ht="12.75" customHeight="1">
      <c r="U136" s="182" t="s">
        <v>273</v>
      </c>
    </row>
    <row r="137" spans="21:21" ht="12.75" customHeight="1">
      <c r="U137" s="182" t="s">
        <v>274</v>
      </c>
    </row>
    <row r="138" spans="21:21" ht="12.75" customHeight="1">
      <c r="U138" s="182" t="s">
        <v>275</v>
      </c>
    </row>
    <row r="139" spans="21:21" ht="12.75" customHeight="1">
      <c r="U139" s="182" t="s">
        <v>276</v>
      </c>
    </row>
    <row r="140" spans="21:21" ht="12.75" customHeight="1">
      <c r="U140" s="182" t="s">
        <v>277</v>
      </c>
    </row>
    <row r="141" spans="21:21" ht="12.75" customHeight="1">
      <c r="U141" s="182" t="s">
        <v>278</v>
      </c>
    </row>
    <row r="142" spans="21:21" ht="12.75" customHeight="1">
      <c r="U142" s="182" t="s">
        <v>279</v>
      </c>
    </row>
    <row r="143" spans="21:21" ht="12.75" customHeight="1">
      <c r="U143" s="182" t="s">
        <v>280</v>
      </c>
    </row>
    <row r="144" spans="21:21" ht="12.75" customHeight="1">
      <c r="U144" s="182" t="s">
        <v>281</v>
      </c>
    </row>
    <row r="145" spans="21:21" ht="12.75" customHeight="1">
      <c r="U145" s="182" t="s">
        <v>282</v>
      </c>
    </row>
    <row r="146" spans="21:21" ht="12.75" customHeight="1">
      <c r="U146" s="182" t="s">
        <v>283</v>
      </c>
    </row>
    <row r="147" spans="21:21" ht="12.75" customHeight="1">
      <c r="U147" s="182" t="s">
        <v>284</v>
      </c>
    </row>
    <row r="148" spans="21:21" ht="12.75" customHeight="1">
      <c r="U148" s="182" t="s">
        <v>284</v>
      </c>
    </row>
    <row r="149" spans="21:21" ht="12.75" customHeight="1">
      <c r="U149" s="182" t="s">
        <v>285</v>
      </c>
    </row>
    <row r="150" spans="21:21" ht="12.75" customHeight="1">
      <c r="U150" s="182" t="s">
        <v>286</v>
      </c>
    </row>
    <row r="151" spans="21:21" ht="12.75" customHeight="1">
      <c r="U151" s="182" t="s">
        <v>287</v>
      </c>
    </row>
    <row r="152" spans="21:21" ht="12.75" customHeight="1">
      <c r="U152" s="182" t="s">
        <v>288</v>
      </c>
    </row>
    <row r="153" spans="21:21" ht="12.75" customHeight="1">
      <c r="U153" s="182" t="s">
        <v>289</v>
      </c>
    </row>
    <row r="154" spans="21:21" ht="12.75" customHeight="1">
      <c r="U154" s="182" t="s">
        <v>290</v>
      </c>
    </row>
    <row r="155" spans="21:21" ht="12.75" customHeight="1">
      <c r="U155" s="182" t="s">
        <v>291</v>
      </c>
    </row>
    <row r="156" spans="21:21" ht="12.75" customHeight="1">
      <c r="U156" s="182" t="s">
        <v>292</v>
      </c>
    </row>
    <row r="157" spans="21:21" ht="12.75" customHeight="1">
      <c r="U157" s="182" t="s">
        <v>293</v>
      </c>
    </row>
    <row r="158" spans="21:21" ht="12.75" customHeight="1">
      <c r="U158" s="182" t="s">
        <v>294</v>
      </c>
    </row>
    <row r="159" spans="21:21" ht="12.75" customHeight="1">
      <c r="U159" s="182" t="s">
        <v>295</v>
      </c>
    </row>
    <row r="160" spans="21:21" ht="12.75" customHeight="1">
      <c r="U160" s="182" t="s">
        <v>296</v>
      </c>
    </row>
    <row r="161" spans="21:21" ht="12.75" customHeight="1">
      <c r="U161" s="182" t="s">
        <v>297</v>
      </c>
    </row>
    <row r="162" spans="21:21" ht="12.75" customHeight="1">
      <c r="U162" s="182" t="s">
        <v>298</v>
      </c>
    </row>
    <row r="163" spans="21:21" ht="12.75" customHeight="1">
      <c r="U163" s="182" t="s">
        <v>299</v>
      </c>
    </row>
    <row r="164" spans="21:21" ht="12.75" customHeight="1">
      <c r="U164" s="182" t="s">
        <v>300</v>
      </c>
    </row>
    <row r="165" spans="21:21" ht="12.75" customHeight="1">
      <c r="U165" s="182" t="s">
        <v>301</v>
      </c>
    </row>
    <row r="166" spans="21:21" ht="12.75" customHeight="1">
      <c r="U166" s="182" t="s">
        <v>302</v>
      </c>
    </row>
    <row r="167" spans="21:21" ht="12.75" customHeight="1">
      <c r="U167" s="182" t="s">
        <v>303</v>
      </c>
    </row>
    <row r="168" spans="21:21" ht="12.75" customHeight="1">
      <c r="U168" s="182" t="s">
        <v>304</v>
      </c>
    </row>
    <row r="169" spans="21:21" ht="12.75" customHeight="1">
      <c r="U169" s="182" t="s">
        <v>305</v>
      </c>
    </row>
    <row r="170" spans="21:21" ht="12.75" customHeight="1">
      <c r="U170" s="182" t="s">
        <v>306</v>
      </c>
    </row>
    <row r="171" spans="21:21" ht="12.75" customHeight="1">
      <c r="U171" s="182" t="s">
        <v>307</v>
      </c>
    </row>
    <row r="172" spans="21:21" ht="12.75" customHeight="1">
      <c r="U172" s="182" t="s">
        <v>308</v>
      </c>
    </row>
    <row r="173" spans="21:21" ht="12.75" customHeight="1">
      <c r="U173" s="182" t="s">
        <v>309</v>
      </c>
    </row>
    <row r="174" spans="21:21" ht="12.75" customHeight="1">
      <c r="U174" s="182" t="s">
        <v>310</v>
      </c>
    </row>
    <row r="175" spans="21:21" ht="12.75" customHeight="1">
      <c r="U175" s="182" t="s">
        <v>311</v>
      </c>
    </row>
    <row r="176" spans="21:21" ht="12.75" customHeight="1">
      <c r="U176" s="182" t="s">
        <v>312</v>
      </c>
    </row>
    <row r="177" spans="21:21" ht="12.75" customHeight="1">
      <c r="U177" s="182" t="s">
        <v>313</v>
      </c>
    </row>
    <row r="178" spans="21:21" ht="12.75" customHeight="1">
      <c r="U178" s="182" t="s">
        <v>314</v>
      </c>
    </row>
    <row r="179" spans="21:21" ht="12.75" customHeight="1">
      <c r="U179" s="182" t="s">
        <v>315</v>
      </c>
    </row>
    <row r="180" spans="21:21" ht="12.75" customHeight="1">
      <c r="U180" s="182" t="s">
        <v>316</v>
      </c>
    </row>
    <row r="181" spans="21:21" ht="12.75" customHeight="1">
      <c r="U181" s="182" t="s">
        <v>317</v>
      </c>
    </row>
    <row r="182" spans="21:21" ht="12.75" customHeight="1">
      <c r="U182" s="182" t="s">
        <v>318</v>
      </c>
    </row>
    <row r="183" spans="21:21" ht="12.75" customHeight="1">
      <c r="U183" s="182" t="s">
        <v>319</v>
      </c>
    </row>
    <row r="184" spans="21:21" ht="12.75" customHeight="1">
      <c r="U184" s="182" t="s">
        <v>320</v>
      </c>
    </row>
    <row r="185" spans="21:21" ht="12.75" customHeight="1">
      <c r="U185" s="182" t="s">
        <v>321</v>
      </c>
    </row>
    <row r="186" spans="21:21" ht="12.75" customHeight="1">
      <c r="U186" s="182" t="s">
        <v>322</v>
      </c>
    </row>
    <row r="187" spans="21:21" ht="12.75" customHeight="1">
      <c r="U187" s="182" t="s">
        <v>323</v>
      </c>
    </row>
    <row r="188" spans="21:21" ht="12.75" customHeight="1">
      <c r="U188" s="182" t="s">
        <v>324</v>
      </c>
    </row>
    <row r="189" spans="21:21" ht="12.75" customHeight="1">
      <c r="U189" s="182" t="s">
        <v>325</v>
      </c>
    </row>
    <row r="190" spans="21:21" ht="12.75" customHeight="1">
      <c r="U190" s="182" t="s">
        <v>326</v>
      </c>
    </row>
    <row r="191" spans="21:21" ht="12.75" customHeight="1">
      <c r="U191" s="182" t="s">
        <v>327</v>
      </c>
    </row>
    <row r="192" spans="21:21" ht="12.75" customHeight="1">
      <c r="U192" s="182" t="s">
        <v>328</v>
      </c>
    </row>
    <row r="193" spans="21:21" ht="12.75" customHeight="1">
      <c r="U193" s="182" t="s">
        <v>329</v>
      </c>
    </row>
    <row r="194" spans="21:21" ht="12.75" customHeight="1">
      <c r="U194" s="182" t="s">
        <v>330</v>
      </c>
    </row>
    <row r="195" spans="21:21" ht="12.75" customHeight="1">
      <c r="U195" s="182" t="s">
        <v>331</v>
      </c>
    </row>
    <row r="196" spans="21:21" ht="12.75" customHeight="1">
      <c r="U196" s="182" t="s">
        <v>332</v>
      </c>
    </row>
    <row r="197" spans="21:21" ht="12.75" customHeight="1">
      <c r="U197" s="182" t="s">
        <v>333</v>
      </c>
    </row>
    <row r="198" spans="21:21" ht="12.75" customHeight="1">
      <c r="U198" s="182" t="s">
        <v>334</v>
      </c>
    </row>
    <row r="199" spans="21:21" ht="12.75" customHeight="1">
      <c r="U199" s="182" t="s">
        <v>335</v>
      </c>
    </row>
    <row r="200" spans="21:21" ht="12.75" customHeight="1">
      <c r="U200" s="182" t="s">
        <v>1628</v>
      </c>
    </row>
    <row r="201" spans="21:21" ht="12.75" customHeight="1">
      <c r="U201" s="182" t="s">
        <v>336</v>
      </c>
    </row>
    <row r="202" spans="21:21" ht="12.75" customHeight="1">
      <c r="U202" s="182" t="s">
        <v>337</v>
      </c>
    </row>
    <row r="203" spans="21:21" ht="12.75" customHeight="1">
      <c r="U203" s="182" t="s">
        <v>338</v>
      </c>
    </row>
    <row r="204" spans="21:21" ht="12.75" customHeight="1">
      <c r="U204" s="182" t="s">
        <v>339</v>
      </c>
    </row>
    <row r="205" spans="21:21" ht="12.75" customHeight="1">
      <c r="U205" s="182" t="s">
        <v>340</v>
      </c>
    </row>
    <row r="206" spans="21:21" ht="12.75" customHeight="1">
      <c r="U206" s="182" t="s">
        <v>341</v>
      </c>
    </row>
    <row r="207" spans="21:21" ht="12.75" customHeight="1">
      <c r="U207" s="182" t="s">
        <v>342</v>
      </c>
    </row>
    <row r="208" spans="21:21" ht="12.75" customHeight="1">
      <c r="U208" s="182" t="s">
        <v>343</v>
      </c>
    </row>
    <row r="209" spans="21:21" ht="12.75" customHeight="1">
      <c r="U209" s="182" t="s">
        <v>344</v>
      </c>
    </row>
    <row r="210" spans="21:21" ht="12.75" customHeight="1">
      <c r="U210" s="182" t="s">
        <v>345</v>
      </c>
    </row>
    <row r="211" spans="21:21" ht="12.75" customHeight="1">
      <c r="U211" s="182" t="s">
        <v>346</v>
      </c>
    </row>
    <row r="212" spans="21:21" ht="12.75" customHeight="1">
      <c r="U212" s="182" t="s">
        <v>347</v>
      </c>
    </row>
    <row r="213" spans="21:21" ht="12.75" customHeight="1">
      <c r="U213" s="182" t="s">
        <v>348</v>
      </c>
    </row>
    <row r="214" spans="21:21" ht="12.75" customHeight="1">
      <c r="U214" s="182" t="s">
        <v>349</v>
      </c>
    </row>
    <row r="215" spans="21:21" ht="12.75" customHeight="1">
      <c r="U215" s="182" t="s">
        <v>350</v>
      </c>
    </row>
    <row r="216" spans="21:21" ht="12.75" customHeight="1">
      <c r="U216" s="182" t="s">
        <v>351</v>
      </c>
    </row>
    <row r="217" spans="21:21" ht="12.75" customHeight="1">
      <c r="U217" s="182" t="s">
        <v>352</v>
      </c>
    </row>
    <row r="218" spans="21:21" ht="12.75" customHeight="1">
      <c r="U218" s="182" t="s">
        <v>353</v>
      </c>
    </row>
    <row r="219" spans="21:21" ht="12.75" customHeight="1">
      <c r="U219" s="182" t="s">
        <v>354</v>
      </c>
    </row>
    <row r="220" spans="21:21" ht="12.75" customHeight="1">
      <c r="U220" s="182" t="s">
        <v>355</v>
      </c>
    </row>
    <row r="221" spans="21:21" ht="12.75" customHeight="1">
      <c r="U221" s="182" t="s">
        <v>355</v>
      </c>
    </row>
    <row r="222" spans="21:21" ht="12.75" customHeight="1">
      <c r="U222" s="182" t="s">
        <v>356</v>
      </c>
    </row>
    <row r="223" spans="21:21" ht="12.75" customHeight="1">
      <c r="U223" s="182" t="s">
        <v>357</v>
      </c>
    </row>
    <row r="224" spans="21:21" ht="12.75" customHeight="1">
      <c r="U224" s="182" t="s">
        <v>358</v>
      </c>
    </row>
    <row r="225" spans="21:21" ht="12.75" customHeight="1">
      <c r="U225" s="182" t="s">
        <v>359</v>
      </c>
    </row>
    <row r="226" spans="21:21" ht="12.75" customHeight="1">
      <c r="U226" s="182" t="s">
        <v>360</v>
      </c>
    </row>
    <row r="227" spans="21:21" ht="12.75" customHeight="1">
      <c r="U227" s="182" t="s">
        <v>360</v>
      </c>
    </row>
    <row r="228" spans="21:21" ht="12.75" customHeight="1">
      <c r="U228" s="182" t="s">
        <v>361</v>
      </c>
    </row>
    <row r="229" spans="21:21" ht="12.75" customHeight="1">
      <c r="U229" s="182" t="s">
        <v>362</v>
      </c>
    </row>
    <row r="230" spans="21:21" ht="12.75" customHeight="1">
      <c r="U230" s="182" t="s">
        <v>363</v>
      </c>
    </row>
    <row r="231" spans="21:21" ht="12.75" customHeight="1">
      <c r="U231" s="182" t="s">
        <v>364</v>
      </c>
    </row>
    <row r="232" spans="21:21" ht="12.75" customHeight="1">
      <c r="U232" s="182" t="s">
        <v>365</v>
      </c>
    </row>
    <row r="233" spans="21:21" ht="12.75" customHeight="1">
      <c r="U233" s="182" t="s">
        <v>366</v>
      </c>
    </row>
    <row r="234" spans="21:21" ht="12.75" customHeight="1">
      <c r="U234" s="182" t="s">
        <v>367</v>
      </c>
    </row>
    <row r="235" spans="21:21" ht="12.75" customHeight="1">
      <c r="U235" s="182" t="s">
        <v>368</v>
      </c>
    </row>
    <row r="236" spans="21:21" ht="12.75" customHeight="1">
      <c r="U236" s="182" t="s">
        <v>369</v>
      </c>
    </row>
    <row r="237" spans="21:21" ht="12.75" customHeight="1">
      <c r="U237" s="182" t="s">
        <v>370</v>
      </c>
    </row>
    <row r="238" spans="21:21" ht="12.75" customHeight="1">
      <c r="U238" s="182" t="s">
        <v>371</v>
      </c>
    </row>
    <row r="239" spans="21:21" ht="12.75" customHeight="1">
      <c r="U239" s="182" t="s">
        <v>372</v>
      </c>
    </row>
    <row r="240" spans="21:21" ht="12.75" customHeight="1">
      <c r="U240" s="182" t="s">
        <v>373</v>
      </c>
    </row>
    <row r="241" spans="21:21" ht="12.75" customHeight="1">
      <c r="U241" s="182" t="s">
        <v>374</v>
      </c>
    </row>
    <row r="242" spans="21:21" ht="12.75" customHeight="1">
      <c r="U242" s="182" t="s">
        <v>375</v>
      </c>
    </row>
    <row r="243" spans="21:21" ht="12.75" customHeight="1">
      <c r="U243" s="182" t="s">
        <v>376</v>
      </c>
    </row>
    <row r="244" spans="21:21" ht="12.75" customHeight="1">
      <c r="U244" s="182" t="s">
        <v>377</v>
      </c>
    </row>
    <row r="245" spans="21:21" ht="12.75" customHeight="1">
      <c r="U245" s="182" t="s">
        <v>378</v>
      </c>
    </row>
    <row r="246" spans="21:21" ht="12.75" customHeight="1">
      <c r="U246" s="182" t="s">
        <v>379</v>
      </c>
    </row>
    <row r="247" spans="21:21" ht="12.75" customHeight="1">
      <c r="U247" s="182" t="s">
        <v>380</v>
      </c>
    </row>
    <row r="248" spans="21:21" ht="12.75" customHeight="1">
      <c r="U248" s="182" t="s">
        <v>381</v>
      </c>
    </row>
    <row r="249" spans="21:21" ht="12.75" customHeight="1">
      <c r="U249" s="182" t="s">
        <v>382</v>
      </c>
    </row>
    <row r="250" spans="21:21" ht="12.75" customHeight="1">
      <c r="U250" s="182" t="s">
        <v>383</v>
      </c>
    </row>
    <row r="251" spans="21:21" ht="12.75" customHeight="1">
      <c r="U251" s="182" t="s">
        <v>384</v>
      </c>
    </row>
    <row r="252" spans="21:21" ht="12.75" customHeight="1">
      <c r="U252" s="182" t="s">
        <v>385</v>
      </c>
    </row>
    <row r="253" spans="21:21" ht="12.75" customHeight="1">
      <c r="U253" s="182" t="s">
        <v>386</v>
      </c>
    </row>
    <row r="254" spans="21:21" ht="12.75" customHeight="1">
      <c r="U254" s="182" t="s">
        <v>387</v>
      </c>
    </row>
    <row r="255" spans="21:21" ht="12.75" customHeight="1">
      <c r="U255" s="182" t="s">
        <v>388</v>
      </c>
    </row>
    <row r="256" spans="21:21" ht="12.75" customHeight="1">
      <c r="U256" s="182" t="s">
        <v>1629</v>
      </c>
    </row>
    <row r="257" spans="21:21" ht="12.75" customHeight="1">
      <c r="U257" s="182" t="s">
        <v>389</v>
      </c>
    </row>
    <row r="258" spans="21:21" ht="12.75" customHeight="1">
      <c r="U258" s="182" t="s">
        <v>390</v>
      </c>
    </row>
    <row r="259" spans="21:21" ht="12.75" customHeight="1">
      <c r="U259" s="182" t="s">
        <v>391</v>
      </c>
    </row>
    <row r="260" spans="21:21" ht="12.75" customHeight="1">
      <c r="U260" s="182" t="s">
        <v>392</v>
      </c>
    </row>
    <row r="261" spans="21:21" ht="12.75" customHeight="1">
      <c r="U261" s="182" t="s">
        <v>393</v>
      </c>
    </row>
    <row r="262" spans="21:21" ht="12.75" customHeight="1">
      <c r="U262" s="182" t="s">
        <v>394</v>
      </c>
    </row>
    <row r="263" spans="21:21" ht="12.75" customHeight="1">
      <c r="U263" s="182" t="s">
        <v>395</v>
      </c>
    </row>
    <row r="264" spans="21:21" ht="12.75" customHeight="1">
      <c r="U264" s="182" t="s">
        <v>396</v>
      </c>
    </row>
    <row r="265" spans="21:21" ht="12.75" customHeight="1">
      <c r="U265" s="182" t="s">
        <v>397</v>
      </c>
    </row>
    <row r="266" spans="21:21" ht="12.75" customHeight="1">
      <c r="U266" s="182" t="s">
        <v>398</v>
      </c>
    </row>
    <row r="267" spans="21:21" ht="12.75" customHeight="1">
      <c r="U267" s="182" t="s">
        <v>399</v>
      </c>
    </row>
    <row r="268" spans="21:21" ht="12.75" customHeight="1">
      <c r="U268" s="182" t="s">
        <v>400</v>
      </c>
    </row>
    <row r="269" spans="21:21" ht="12.75" customHeight="1">
      <c r="U269" s="182" t="s">
        <v>401</v>
      </c>
    </row>
    <row r="270" spans="21:21" ht="12.75" customHeight="1">
      <c r="U270" s="182" t="s">
        <v>402</v>
      </c>
    </row>
    <row r="271" spans="21:21" ht="12.75" customHeight="1">
      <c r="U271" s="182" t="s">
        <v>403</v>
      </c>
    </row>
    <row r="272" spans="21:21" ht="12.75" customHeight="1">
      <c r="U272" s="182" t="s">
        <v>404</v>
      </c>
    </row>
    <row r="273" spans="21:21" ht="12.75" customHeight="1">
      <c r="U273" s="182" t="s">
        <v>405</v>
      </c>
    </row>
    <row r="274" spans="21:21" ht="12.75" customHeight="1">
      <c r="U274" s="182" t="s">
        <v>406</v>
      </c>
    </row>
    <row r="275" spans="21:21" ht="12.75" customHeight="1">
      <c r="U275" s="182" t="s">
        <v>407</v>
      </c>
    </row>
    <row r="276" spans="21:21" ht="12.75" customHeight="1">
      <c r="U276" s="182" t="s">
        <v>408</v>
      </c>
    </row>
    <row r="277" spans="21:21" ht="12.75" customHeight="1">
      <c r="U277" s="182" t="s">
        <v>409</v>
      </c>
    </row>
    <row r="278" spans="21:21" ht="12.75" customHeight="1">
      <c r="U278" s="182" t="s">
        <v>410</v>
      </c>
    </row>
    <row r="279" spans="21:21" ht="12.75" customHeight="1">
      <c r="U279" s="182" t="s">
        <v>411</v>
      </c>
    </row>
    <row r="280" spans="21:21" ht="12.75" customHeight="1">
      <c r="U280" s="182" t="s">
        <v>412</v>
      </c>
    </row>
    <row r="281" spans="21:21" ht="12.75" customHeight="1">
      <c r="U281" s="182" t="s">
        <v>413</v>
      </c>
    </row>
    <row r="282" spans="21:21" ht="12.75" customHeight="1">
      <c r="U282" s="182" t="s">
        <v>414</v>
      </c>
    </row>
    <row r="283" spans="21:21" ht="12.75" customHeight="1">
      <c r="U283" s="182" t="s">
        <v>415</v>
      </c>
    </row>
    <row r="284" spans="21:21" ht="12.75" customHeight="1">
      <c r="U284" s="182" t="s">
        <v>416</v>
      </c>
    </row>
    <row r="285" spans="21:21" ht="12.75" customHeight="1">
      <c r="U285" s="182" t="s">
        <v>417</v>
      </c>
    </row>
    <row r="286" spans="21:21" ht="12.75" customHeight="1">
      <c r="U286" s="182" t="s">
        <v>1630</v>
      </c>
    </row>
    <row r="287" spans="21:21" ht="12.75" customHeight="1">
      <c r="U287" s="182" t="s">
        <v>418</v>
      </c>
    </row>
    <row r="288" spans="21:21" ht="12.75" customHeight="1">
      <c r="U288" s="182" t="s">
        <v>419</v>
      </c>
    </row>
    <row r="289" spans="21:21" ht="12.75" customHeight="1">
      <c r="U289" s="182" t="s">
        <v>420</v>
      </c>
    </row>
    <row r="290" spans="21:21" ht="12.75" customHeight="1">
      <c r="U290" s="182" t="s">
        <v>421</v>
      </c>
    </row>
    <row r="291" spans="21:21" ht="12.75" customHeight="1">
      <c r="U291" s="182" t="s">
        <v>422</v>
      </c>
    </row>
    <row r="292" spans="21:21" ht="12.75" customHeight="1">
      <c r="U292" s="182" t="s">
        <v>423</v>
      </c>
    </row>
    <row r="293" spans="21:21" ht="12.75" customHeight="1">
      <c r="U293" s="182" t="s">
        <v>424</v>
      </c>
    </row>
    <row r="294" spans="21:21" ht="12.75" customHeight="1">
      <c r="U294" s="182" t="s">
        <v>425</v>
      </c>
    </row>
    <row r="295" spans="21:21" ht="12.75" customHeight="1">
      <c r="U295" s="182" t="s">
        <v>426</v>
      </c>
    </row>
    <row r="296" spans="21:21" ht="12.75" customHeight="1">
      <c r="U296" s="182" t="s">
        <v>427</v>
      </c>
    </row>
    <row r="297" spans="21:21" ht="12.75" customHeight="1">
      <c r="U297" s="182" t="s">
        <v>428</v>
      </c>
    </row>
    <row r="298" spans="21:21" ht="12.75" customHeight="1">
      <c r="U298" s="182" t="s">
        <v>429</v>
      </c>
    </row>
    <row r="299" spans="21:21" ht="12.75" customHeight="1">
      <c r="U299" s="182" t="s">
        <v>430</v>
      </c>
    </row>
    <row r="300" spans="21:21" ht="12.75" customHeight="1">
      <c r="U300" s="182" t="s">
        <v>431</v>
      </c>
    </row>
    <row r="301" spans="21:21" ht="12.75" customHeight="1">
      <c r="U301" s="182" t="s">
        <v>432</v>
      </c>
    </row>
    <row r="302" spans="21:21" ht="12.75" customHeight="1">
      <c r="U302" s="182" t="s">
        <v>433</v>
      </c>
    </row>
    <row r="303" spans="21:21" ht="12.75" customHeight="1">
      <c r="U303" s="182" t="s">
        <v>434</v>
      </c>
    </row>
    <row r="304" spans="21:21" ht="12.75" customHeight="1">
      <c r="U304" s="182" t="s">
        <v>435</v>
      </c>
    </row>
    <row r="305" spans="21:21" ht="12.75" customHeight="1">
      <c r="U305" s="182" t="s">
        <v>436</v>
      </c>
    </row>
    <row r="306" spans="21:21" ht="12.75" customHeight="1">
      <c r="U306" s="182" t="s">
        <v>437</v>
      </c>
    </row>
    <row r="307" spans="21:21" ht="12.75" customHeight="1">
      <c r="U307" s="182" t="s">
        <v>438</v>
      </c>
    </row>
    <row r="308" spans="21:21" ht="12.75" customHeight="1">
      <c r="U308" s="182" t="s">
        <v>439</v>
      </c>
    </row>
    <row r="309" spans="21:21" ht="12.75" customHeight="1">
      <c r="U309" s="182" t="s">
        <v>440</v>
      </c>
    </row>
    <row r="310" spans="21:21" ht="12.75" customHeight="1">
      <c r="U310" s="182" t="s">
        <v>441</v>
      </c>
    </row>
    <row r="311" spans="21:21" ht="12.75" customHeight="1">
      <c r="U311" s="182" t="s">
        <v>442</v>
      </c>
    </row>
    <row r="312" spans="21:21" ht="12.75" customHeight="1">
      <c r="U312" s="182" t="s">
        <v>443</v>
      </c>
    </row>
    <row r="313" spans="21:21" ht="12.75" customHeight="1">
      <c r="U313" s="182" t="s">
        <v>444</v>
      </c>
    </row>
    <row r="314" spans="21:21" ht="12.75" customHeight="1">
      <c r="U314" s="182" t="s">
        <v>445</v>
      </c>
    </row>
    <row r="315" spans="21:21" ht="12.75" customHeight="1">
      <c r="U315" s="182" t="s">
        <v>446</v>
      </c>
    </row>
    <row r="316" spans="21:21" ht="12.75" customHeight="1">
      <c r="U316" s="182" t="s">
        <v>447</v>
      </c>
    </row>
    <row r="317" spans="21:21" ht="12.75" customHeight="1">
      <c r="U317" s="182" t="s">
        <v>448</v>
      </c>
    </row>
    <row r="318" spans="21:21" ht="12.75" customHeight="1">
      <c r="U318" s="182" t="s">
        <v>449</v>
      </c>
    </row>
    <row r="319" spans="21:21" ht="12.75" customHeight="1">
      <c r="U319" s="182" t="s">
        <v>450</v>
      </c>
    </row>
    <row r="320" spans="21:21" ht="12.75" customHeight="1">
      <c r="U320" s="182" t="s">
        <v>451</v>
      </c>
    </row>
    <row r="321" spans="21:21" ht="12.75" customHeight="1">
      <c r="U321" s="182" t="s">
        <v>452</v>
      </c>
    </row>
    <row r="322" spans="21:21" ht="12.75" customHeight="1">
      <c r="U322" s="182" t="s">
        <v>453</v>
      </c>
    </row>
    <row r="323" spans="21:21" ht="12.75" customHeight="1">
      <c r="U323" s="182" t="s">
        <v>454</v>
      </c>
    </row>
    <row r="324" spans="21:21" ht="12.75" customHeight="1">
      <c r="U324" s="182" t="s">
        <v>455</v>
      </c>
    </row>
    <row r="325" spans="21:21" ht="12.75" customHeight="1">
      <c r="U325" s="182" t="s">
        <v>456</v>
      </c>
    </row>
    <row r="326" spans="21:21" ht="12.75" customHeight="1">
      <c r="U326" s="182" t="s">
        <v>1631</v>
      </c>
    </row>
    <row r="327" spans="21:21" ht="12.75" customHeight="1">
      <c r="U327" s="182" t="s">
        <v>457</v>
      </c>
    </row>
    <row r="328" spans="21:21" ht="12.75" customHeight="1">
      <c r="U328" s="182" t="s">
        <v>1632</v>
      </c>
    </row>
    <row r="329" spans="21:21" ht="12.75" customHeight="1">
      <c r="U329" s="182" t="s">
        <v>1632</v>
      </c>
    </row>
    <row r="330" spans="21:21" ht="12.75" customHeight="1">
      <c r="U330" s="182" t="s">
        <v>458</v>
      </c>
    </row>
    <row r="331" spans="21:21" ht="12.75" customHeight="1">
      <c r="U331" s="182" t="s">
        <v>459</v>
      </c>
    </row>
    <row r="332" spans="21:21" ht="12.75" customHeight="1">
      <c r="U332" s="182" t="s">
        <v>1633</v>
      </c>
    </row>
    <row r="333" spans="21:21" ht="12.75" customHeight="1">
      <c r="U333" s="182" t="s">
        <v>460</v>
      </c>
    </row>
    <row r="334" spans="21:21" ht="12.75" customHeight="1">
      <c r="U334" s="182" t="s">
        <v>461</v>
      </c>
    </row>
    <row r="335" spans="21:21" ht="12.75" customHeight="1">
      <c r="U335" s="182" t="s">
        <v>1634</v>
      </c>
    </row>
    <row r="336" spans="21:21" ht="12.75" customHeight="1">
      <c r="U336" s="182" t="s">
        <v>1635</v>
      </c>
    </row>
    <row r="337" spans="21:21" ht="12.75" customHeight="1">
      <c r="U337" s="182" t="s">
        <v>1636</v>
      </c>
    </row>
    <row r="338" spans="21:21" ht="12.75" customHeight="1">
      <c r="U338" s="182" t="s">
        <v>1637</v>
      </c>
    </row>
    <row r="339" spans="21:21" ht="12.75" customHeight="1">
      <c r="U339" s="182" t="s">
        <v>462</v>
      </c>
    </row>
    <row r="340" spans="21:21" ht="12.75" customHeight="1">
      <c r="U340" s="182" t="s">
        <v>463</v>
      </c>
    </row>
    <row r="341" spans="21:21" ht="12.75" customHeight="1">
      <c r="U341" s="182" t="s">
        <v>464</v>
      </c>
    </row>
    <row r="342" spans="21:21" ht="12.75" customHeight="1">
      <c r="U342" s="182" t="s">
        <v>465</v>
      </c>
    </row>
    <row r="343" spans="21:21" ht="12.75" customHeight="1">
      <c r="U343" s="182" t="s">
        <v>88</v>
      </c>
    </row>
    <row r="344" spans="21:21" ht="12.75" customHeight="1">
      <c r="U344" s="182" t="s">
        <v>466</v>
      </c>
    </row>
    <row r="345" spans="21:21" ht="12.75" customHeight="1">
      <c r="U345" s="182" t="s">
        <v>1638</v>
      </c>
    </row>
    <row r="346" spans="21:21" ht="12.75" customHeight="1">
      <c r="U346" s="182" t="s">
        <v>467</v>
      </c>
    </row>
    <row r="347" spans="21:21" ht="12.75" customHeight="1">
      <c r="U347" s="182" t="s">
        <v>468</v>
      </c>
    </row>
    <row r="348" spans="21:21" ht="12.75" customHeight="1">
      <c r="U348" s="182" t="s">
        <v>469</v>
      </c>
    </row>
    <row r="349" spans="21:21" ht="12.75" customHeight="1">
      <c r="U349" s="182" t="s">
        <v>470</v>
      </c>
    </row>
    <row r="350" spans="21:21" ht="12.75" customHeight="1">
      <c r="U350" s="182" t="s">
        <v>471</v>
      </c>
    </row>
    <row r="351" spans="21:21" ht="12.75" customHeight="1">
      <c r="U351" s="182" t="s">
        <v>472</v>
      </c>
    </row>
    <row r="352" spans="21:21" ht="12.75" customHeight="1">
      <c r="U352" s="182" t="s">
        <v>473</v>
      </c>
    </row>
    <row r="353" spans="21:21" ht="12.75" customHeight="1">
      <c r="U353" s="274" t="s">
        <v>1639</v>
      </c>
    </row>
    <row r="354" spans="21:21" ht="12.75" customHeight="1">
      <c r="U354" s="182" t="s">
        <v>474</v>
      </c>
    </row>
    <row r="355" spans="21:21" ht="12.75" customHeight="1">
      <c r="U355" s="182" t="s">
        <v>475</v>
      </c>
    </row>
    <row r="356" spans="21:21" ht="12.75" customHeight="1">
      <c r="U356" s="182" t="s">
        <v>476</v>
      </c>
    </row>
    <row r="357" spans="21:21" ht="12.75" customHeight="1">
      <c r="U357" s="182" t="s">
        <v>477</v>
      </c>
    </row>
    <row r="358" spans="21:21" ht="12.75" customHeight="1">
      <c r="U358" s="182" t="s">
        <v>478</v>
      </c>
    </row>
    <row r="359" spans="21:21" ht="12.75" customHeight="1">
      <c r="U359" s="182" t="s">
        <v>479</v>
      </c>
    </row>
    <row r="360" spans="21:21" ht="12.75" customHeight="1">
      <c r="U360" s="182" t="s">
        <v>480</v>
      </c>
    </row>
    <row r="361" spans="21:21" ht="12.75" customHeight="1">
      <c r="U361" s="182" t="s">
        <v>481</v>
      </c>
    </row>
    <row r="362" spans="21:21" ht="12.75" customHeight="1">
      <c r="U362" s="182" t="s">
        <v>482</v>
      </c>
    </row>
    <row r="363" spans="21:21" ht="12.75" customHeight="1">
      <c r="U363" s="182" t="s">
        <v>483</v>
      </c>
    </row>
    <row r="364" spans="21:21" ht="12.75" customHeight="1">
      <c r="U364" s="182" t="s">
        <v>484</v>
      </c>
    </row>
    <row r="365" spans="21:21" ht="12.75" customHeight="1">
      <c r="U365" s="182" t="s">
        <v>1640</v>
      </c>
    </row>
    <row r="366" spans="21:21" ht="12.75" customHeight="1">
      <c r="U366" s="182" t="s">
        <v>1641</v>
      </c>
    </row>
    <row r="367" spans="21:21" ht="12.75" customHeight="1">
      <c r="U367" s="182" t="s">
        <v>1642</v>
      </c>
    </row>
    <row r="368" spans="21:21" ht="12.75" customHeight="1">
      <c r="U368" s="182" t="s">
        <v>1643</v>
      </c>
    </row>
    <row r="369" spans="21:21" ht="12.75" customHeight="1">
      <c r="U369" s="182" t="s">
        <v>1644</v>
      </c>
    </row>
    <row r="370" spans="21:21" ht="12.75" customHeight="1">
      <c r="U370" s="182" t="s">
        <v>485</v>
      </c>
    </row>
    <row r="371" spans="21:21" ht="12.75" customHeight="1">
      <c r="U371" s="182" t="s">
        <v>1645</v>
      </c>
    </row>
    <row r="372" spans="21:21" ht="12.75" customHeight="1">
      <c r="U372" s="182" t="s">
        <v>1646</v>
      </c>
    </row>
    <row r="373" spans="21:21" ht="12.75" customHeight="1">
      <c r="U373" s="182" t="s">
        <v>1647</v>
      </c>
    </row>
    <row r="374" spans="21:21" ht="12.75" customHeight="1">
      <c r="U374" s="182" t="s">
        <v>1648</v>
      </c>
    </row>
    <row r="375" spans="21:21" ht="12.75" customHeight="1">
      <c r="U375" s="182" t="s">
        <v>486</v>
      </c>
    </row>
    <row r="376" spans="21:21" ht="12.75" customHeight="1">
      <c r="U376" s="182" t="s">
        <v>487</v>
      </c>
    </row>
    <row r="377" spans="21:21" ht="12.75" customHeight="1">
      <c r="U377" s="182" t="s">
        <v>488</v>
      </c>
    </row>
    <row r="378" spans="21:21" ht="12.75" customHeight="1">
      <c r="U378" s="182" t="s">
        <v>489</v>
      </c>
    </row>
    <row r="379" spans="21:21" ht="12.75" customHeight="1">
      <c r="U379" s="182" t="s">
        <v>490</v>
      </c>
    </row>
    <row r="380" spans="21:21" ht="12.75" customHeight="1">
      <c r="U380" s="182" t="s">
        <v>491</v>
      </c>
    </row>
    <row r="381" spans="21:21" ht="12.75" customHeight="1">
      <c r="U381" s="182" t="s">
        <v>492</v>
      </c>
    </row>
    <row r="382" spans="21:21" ht="12.75" customHeight="1">
      <c r="U382" s="182" t="s">
        <v>493</v>
      </c>
    </row>
    <row r="383" spans="21:21" ht="12.75" customHeight="1">
      <c r="U383" s="182" t="s">
        <v>494</v>
      </c>
    </row>
    <row r="384" spans="21:21" ht="12.75" customHeight="1">
      <c r="U384" s="182" t="s">
        <v>495</v>
      </c>
    </row>
    <row r="385" spans="21:21" ht="12.75" customHeight="1">
      <c r="U385" s="182" t="s">
        <v>496</v>
      </c>
    </row>
    <row r="386" spans="21:21" ht="12.75" customHeight="1">
      <c r="U386" s="182" t="s">
        <v>497</v>
      </c>
    </row>
    <row r="387" spans="21:21" ht="12.75" customHeight="1">
      <c r="U387" s="182" t="s">
        <v>498</v>
      </c>
    </row>
    <row r="388" spans="21:21" ht="12.75" customHeight="1">
      <c r="U388" s="182" t="s">
        <v>499</v>
      </c>
    </row>
    <row r="389" spans="21:21" ht="12.75" customHeight="1">
      <c r="U389" s="182" t="s">
        <v>500</v>
      </c>
    </row>
    <row r="390" spans="21:21" ht="12.75" customHeight="1">
      <c r="U390" s="182" t="s">
        <v>501</v>
      </c>
    </row>
    <row r="391" spans="21:21" ht="12.75" customHeight="1">
      <c r="U391" s="182" t="s">
        <v>502</v>
      </c>
    </row>
    <row r="392" spans="21:21" ht="12.75" customHeight="1">
      <c r="U392" s="182" t="s">
        <v>503</v>
      </c>
    </row>
    <row r="393" spans="21:21" ht="12.75" customHeight="1">
      <c r="U393" s="182" t="s">
        <v>504</v>
      </c>
    </row>
    <row r="394" spans="21:21" ht="12.75" customHeight="1">
      <c r="U394" s="182" t="s">
        <v>505</v>
      </c>
    </row>
    <row r="395" spans="21:21" ht="12.75" customHeight="1">
      <c r="U395" s="182" t="s">
        <v>506</v>
      </c>
    </row>
    <row r="396" spans="21:21" ht="12.75" customHeight="1">
      <c r="U396" s="182" t="s">
        <v>507</v>
      </c>
    </row>
    <row r="397" spans="21:21" ht="12.75" customHeight="1">
      <c r="U397" s="182" t="s">
        <v>508</v>
      </c>
    </row>
    <row r="398" spans="21:21" ht="12.75" customHeight="1">
      <c r="U398" s="182" t="s">
        <v>509</v>
      </c>
    </row>
    <row r="399" spans="21:21" ht="12.75" customHeight="1">
      <c r="U399" s="182" t="s">
        <v>510</v>
      </c>
    </row>
    <row r="400" spans="21:21" ht="12.75" customHeight="1">
      <c r="U400" s="182" t="s">
        <v>511</v>
      </c>
    </row>
    <row r="401" spans="21:21" ht="12.75" customHeight="1">
      <c r="U401" s="182" t="s">
        <v>512</v>
      </c>
    </row>
    <row r="402" spans="21:21" ht="12.75" customHeight="1">
      <c r="U402" s="182" t="s">
        <v>513</v>
      </c>
    </row>
    <row r="403" spans="21:21" ht="12.75" customHeight="1">
      <c r="U403" s="182" t="s">
        <v>514</v>
      </c>
    </row>
    <row r="404" spans="21:21" ht="12.75" customHeight="1">
      <c r="U404" s="182" t="s">
        <v>515</v>
      </c>
    </row>
    <row r="405" spans="21:21" ht="12.75" customHeight="1">
      <c r="U405" s="182" t="s">
        <v>516</v>
      </c>
    </row>
    <row r="406" spans="21:21" ht="12.75" customHeight="1">
      <c r="U406" s="182" t="s">
        <v>517</v>
      </c>
    </row>
    <row r="407" spans="21:21" ht="12.75" customHeight="1">
      <c r="U407" s="182" t="s">
        <v>518</v>
      </c>
    </row>
    <row r="408" spans="21:21" ht="12.75" customHeight="1">
      <c r="U408" s="182" t="s">
        <v>519</v>
      </c>
    </row>
    <row r="409" spans="21:21" ht="12.75" customHeight="1">
      <c r="U409" s="182" t="s">
        <v>520</v>
      </c>
    </row>
    <row r="410" spans="21:21" ht="12.75" customHeight="1">
      <c r="U410" s="182" t="s">
        <v>521</v>
      </c>
    </row>
    <row r="411" spans="21:21" ht="12.75" customHeight="1">
      <c r="U411" s="182" t="s">
        <v>522</v>
      </c>
    </row>
    <row r="412" spans="21:21" ht="12.75" customHeight="1">
      <c r="U412" s="182" t="s">
        <v>523</v>
      </c>
    </row>
    <row r="413" spans="21:21" ht="12.75" customHeight="1">
      <c r="U413" s="182" t="s">
        <v>524</v>
      </c>
    </row>
    <row r="414" spans="21:21" ht="12.75" customHeight="1">
      <c r="U414" s="182" t="s">
        <v>525</v>
      </c>
    </row>
    <row r="415" spans="21:21" ht="12.75" customHeight="1">
      <c r="U415" s="182" t="s">
        <v>526</v>
      </c>
    </row>
    <row r="416" spans="21:21" ht="12.75" customHeight="1">
      <c r="U416" s="182" t="s">
        <v>527</v>
      </c>
    </row>
    <row r="417" spans="21:21" ht="12.75" customHeight="1">
      <c r="U417" s="182" t="s">
        <v>1597</v>
      </c>
    </row>
    <row r="418" spans="21:21" ht="12.75" customHeight="1">
      <c r="U418" s="182" t="s">
        <v>528</v>
      </c>
    </row>
    <row r="419" spans="21:21" ht="12.75" customHeight="1">
      <c r="U419" s="182" t="s">
        <v>529</v>
      </c>
    </row>
    <row r="420" spans="21:21" ht="12.75" customHeight="1">
      <c r="U420" s="182" t="s">
        <v>530</v>
      </c>
    </row>
    <row r="421" spans="21:21" ht="12.75" customHeight="1">
      <c r="U421" s="182" t="s">
        <v>531</v>
      </c>
    </row>
    <row r="422" spans="21:21" ht="12.75" customHeight="1">
      <c r="U422" s="182" t="s">
        <v>532</v>
      </c>
    </row>
    <row r="423" spans="21:21" ht="12.75" customHeight="1">
      <c r="U423" s="182" t="s">
        <v>533</v>
      </c>
    </row>
    <row r="424" spans="21:21" ht="12.75" customHeight="1">
      <c r="U424" s="182" t="s">
        <v>534</v>
      </c>
    </row>
    <row r="425" spans="21:21" ht="12.75" customHeight="1">
      <c r="U425" s="182" t="s">
        <v>535</v>
      </c>
    </row>
    <row r="426" spans="21:21" ht="12.75" customHeight="1">
      <c r="U426" s="182" t="s">
        <v>536</v>
      </c>
    </row>
    <row r="427" spans="21:21" ht="12.75" customHeight="1">
      <c r="U427" s="182" t="s">
        <v>537</v>
      </c>
    </row>
    <row r="428" spans="21:21" ht="12.75" customHeight="1">
      <c r="U428" s="182" t="s">
        <v>538</v>
      </c>
    </row>
    <row r="429" spans="21:21" ht="12.75" customHeight="1">
      <c r="U429" s="182" t="s">
        <v>539</v>
      </c>
    </row>
    <row r="430" spans="21:21" ht="12.75" customHeight="1">
      <c r="U430" s="182" t="s">
        <v>540</v>
      </c>
    </row>
    <row r="431" spans="21:21" ht="12.75" customHeight="1">
      <c r="U431" s="182" t="s">
        <v>541</v>
      </c>
    </row>
    <row r="432" spans="21:21" ht="12.75" customHeight="1">
      <c r="U432" s="182" t="s">
        <v>542</v>
      </c>
    </row>
    <row r="433" spans="21:21" ht="12.75" customHeight="1">
      <c r="U433" s="182" t="s">
        <v>543</v>
      </c>
    </row>
    <row r="434" spans="21:21" ht="12.75" customHeight="1">
      <c r="U434" s="182" t="s">
        <v>544</v>
      </c>
    </row>
    <row r="435" spans="21:21" ht="12.75" customHeight="1">
      <c r="U435" s="182" t="s">
        <v>111</v>
      </c>
    </row>
    <row r="436" spans="21:21" ht="12.75" customHeight="1">
      <c r="U436" s="182" t="s">
        <v>545</v>
      </c>
    </row>
    <row r="437" spans="21:21" ht="12.75" customHeight="1">
      <c r="U437" s="182" t="s">
        <v>546</v>
      </c>
    </row>
    <row r="438" spans="21:21" ht="12.75" customHeight="1">
      <c r="U438" s="182" t="s">
        <v>547</v>
      </c>
    </row>
    <row r="439" spans="21:21" ht="12.75" customHeight="1">
      <c r="U439" s="182" t="s">
        <v>548</v>
      </c>
    </row>
    <row r="440" spans="21:21" ht="12.75" customHeight="1">
      <c r="U440" s="182" t="s">
        <v>549</v>
      </c>
    </row>
    <row r="441" spans="21:21" ht="12.75" customHeight="1">
      <c r="U441" s="182" t="s">
        <v>550</v>
      </c>
    </row>
    <row r="442" spans="21:21" ht="12.75" customHeight="1">
      <c r="U442" s="182" t="s">
        <v>551</v>
      </c>
    </row>
    <row r="443" spans="21:21" ht="12.75" customHeight="1">
      <c r="U443" s="182" t="s">
        <v>552</v>
      </c>
    </row>
    <row r="444" spans="21:21" ht="12.75" customHeight="1">
      <c r="U444" s="182" t="s">
        <v>553</v>
      </c>
    </row>
    <row r="445" spans="21:21" ht="12.75" customHeight="1">
      <c r="U445" s="182" t="s">
        <v>554</v>
      </c>
    </row>
    <row r="446" spans="21:21" ht="12.75" customHeight="1">
      <c r="U446" s="182" t="s">
        <v>555</v>
      </c>
    </row>
    <row r="447" spans="21:21" ht="12.75" customHeight="1">
      <c r="U447" s="182" t="s">
        <v>556</v>
      </c>
    </row>
    <row r="448" spans="21:21" ht="12.75" customHeight="1">
      <c r="U448" s="182" t="s">
        <v>557</v>
      </c>
    </row>
    <row r="449" spans="21:21" ht="12.75" customHeight="1">
      <c r="U449" s="182" t="s">
        <v>558</v>
      </c>
    </row>
    <row r="450" spans="21:21" ht="12.75" customHeight="1">
      <c r="U450" s="182" t="s">
        <v>559</v>
      </c>
    </row>
    <row r="451" spans="21:21" ht="12.75" customHeight="1">
      <c r="U451" s="182" t="s">
        <v>559</v>
      </c>
    </row>
    <row r="452" spans="21:21" ht="12.75" customHeight="1">
      <c r="U452" s="182" t="s">
        <v>560</v>
      </c>
    </row>
    <row r="453" spans="21:21" ht="12.75" customHeight="1">
      <c r="U453" s="182" t="s">
        <v>561</v>
      </c>
    </row>
    <row r="454" spans="21:21" ht="12.75" customHeight="1">
      <c r="U454" s="182" t="s">
        <v>562</v>
      </c>
    </row>
    <row r="455" spans="21:21" ht="12.75" customHeight="1">
      <c r="U455" s="182" t="s">
        <v>563</v>
      </c>
    </row>
    <row r="456" spans="21:21" ht="12.75" customHeight="1">
      <c r="U456" s="182" t="s">
        <v>564</v>
      </c>
    </row>
    <row r="457" spans="21:21" ht="12.75" customHeight="1">
      <c r="U457" s="182" t="s">
        <v>565</v>
      </c>
    </row>
    <row r="458" spans="21:21" ht="12.75" customHeight="1">
      <c r="U458" s="182" t="s">
        <v>566</v>
      </c>
    </row>
    <row r="459" spans="21:21" ht="12.75" customHeight="1">
      <c r="U459" s="182" t="s">
        <v>567</v>
      </c>
    </row>
    <row r="460" spans="21:21" ht="12.75" customHeight="1">
      <c r="U460" s="182" t="s">
        <v>568</v>
      </c>
    </row>
    <row r="461" spans="21:21" ht="12.75" customHeight="1">
      <c r="U461" s="182" t="s">
        <v>569</v>
      </c>
    </row>
    <row r="462" spans="21:21" ht="12.75" customHeight="1">
      <c r="U462" s="182" t="s">
        <v>570</v>
      </c>
    </row>
    <row r="463" spans="21:21" ht="12.75" customHeight="1">
      <c r="U463" s="182" t="s">
        <v>571</v>
      </c>
    </row>
    <row r="464" spans="21:21" ht="12.75" customHeight="1">
      <c r="U464" s="182" t="s">
        <v>572</v>
      </c>
    </row>
    <row r="465" spans="21:21" ht="12.75" customHeight="1">
      <c r="U465" s="182" t="s">
        <v>573</v>
      </c>
    </row>
    <row r="466" spans="21:21" ht="12.75" customHeight="1">
      <c r="U466" s="182" t="s">
        <v>574</v>
      </c>
    </row>
    <row r="467" spans="21:21" ht="12.75" customHeight="1">
      <c r="U467" s="182" t="s">
        <v>575</v>
      </c>
    </row>
    <row r="468" spans="21:21" ht="12.75" customHeight="1">
      <c r="U468" s="182" t="s">
        <v>576</v>
      </c>
    </row>
    <row r="469" spans="21:21" ht="12.75" customHeight="1">
      <c r="U469" s="182" t="s">
        <v>1649</v>
      </c>
    </row>
    <row r="470" spans="21:21" ht="12.75" customHeight="1">
      <c r="U470" s="182" t="s">
        <v>577</v>
      </c>
    </row>
    <row r="471" spans="21:21" ht="12.75" customHeight="1">
      <c r="U471" s="182" t="s">
        <v>578</v>
      </c>
    </row>
    <row r="472" spans="21:21" ht="12.75" customHeight="1">
      <c r="U472" s="182" t="s">
        <v>578</v>
      </c>
    </row>
    <row r="473" spans="21:21" ht="12.75" customHeight="1">
      <c r="U473" s="182" t="s">
        <v>579</v>
      </c>
    </row>
    <row r="474" spans="21:21" ht="12.75" customHeight="1">
      <c r="U474" s="182" t="s">
        <v>580</v>
      </c>
    </row>
    <row r="475" spans="21:21" ht="12.75" customHeight="1">
      <c r="U475" s="182" t="s">
        <v>581</v>
      </c>
    </row>
    <row r="476" spans="21:21" ht="12.75" customHeight="1">
      <c r="U476" s="182" t="s">
        <v>582</v>
      </c>
    </row>
    <row r="477" spans="21:21" ht="12.75" customHeight="1">
      <c r="U477" s="182" t="s">
        <v>583</v>
      </c>
    </row>
    <row r="478" spans="21:21" ht="12.75" customHeight="1">
      <c r="U478" s="182" t="s">
        <v>584</v>
      </c>
    </row>
    <row r="479" spans="21:21" ht="12.75" customHeight="1">
      <c r="U479" s="182" t="s">
        <v>585</v>
      </c>
    </row>
    <row r="480" spans="21:21" ht="12.75" customHeight="1">
      <c r="U480" s="182" t="s">
        <v>586</v>
      </c>
    </row>
    <row r="481" spans="21:21" ht="12.75" customHeight="1">
      <c r="U481" s="182" t="s">
        <v>587</v>
      </c>
    </row>
    <row r="482" spans="21:21" ht="12.75" customHeight="1">
      <c r="U482" s="182" t="s">
        <v>588</v>
      </c>
    </row>
    <row r="483" spans="21:21" ht="12.75" customHeight="1">
      <c r="U483" s="182" t="s">
        <v>589</v>
      </c>
    </row>
    <row r="484" spans="21:21" ht="12.75" customHeight="1">
      <c r="U484" s="182" t="s">
        <v>589</v>
      </c>
    </row>
    <row r="485" spans="21:21" ht="12.75" customHeight="1">
      <c r="U485" s="182" t="s">
        <v>590</v>
      </c>
    </row>
    <row r="486" spans="21:21" ht="12.75" customHeight="1">
      <c r="U486" s="182" t="s">
        <v>591</v>
      </c>
    </row>
    <row r="487" spans="21:21" ht="12.75" customHeight="1">
      <c r="U487" s="182" t="s">
        <v>592</v>
      </c>
    </row>
    <row r="488" spans="21:21" ht="12.75" customHeight="1">
      <c r="U488" s="182" t="s">
        <v>593</v>
      </c>
    </row>
    <row r="489" spans="21:21" ht="12.75" customHeight="1">
      <c r="U489" s="182" t="s">
        <v>594</v>
      </c>
    </row>
    <row r="490" spans="21:21" ht="12.75" customHeight="1">
      <c r="U490" s="182" t="s">
        <v>595</v>
      </c>
    </row>
    <row r="491" spans="21:21" ht="12.75" customHeight="1">
      <c r="U491" s="182" t="s">
        <v>596</v>
      </c>
    </row>
    <row r="492" spans="21:21" ht="12.75" customHeight="1">
      <c r="U492" s="182" t="s">
        <v>597</v>
      </c>
    </row>
    <row r="493" spans="21:21" ht="12.75" customHeight="1">
      <c r="U493" s="182" t="s">
        <v>598</v>
      </c>
    </row>
    <row r="494" spans="21:21" ht="12.75" customHeight="1">
      <c r="U494" s="182" t="s">
        <v>599</v>
      </c>
    </row>
    <row r="495" spans="21:21" ht="12.75" customHeight="1">
      <c r="U495" s="182" t="s">
        <v>600</v>
      </c>
    </row>
    <row r="496" spans="21:21" ht="12.75" customHeight="1">
      <c r="U496" s="182" t="s">
        <v>601</v>
      </c>
    </row>
    <row r="497" spans="21:21" ht="12.75" customHeight="1">
      <c r="U497" s="182" t="s">
        <v>602</v>
      </c>
    </row>
    <row r="498" spans="21:21" ht="12.75" customHeight="1">
      <c r="U498" s="182" t="s">
        <v>603</v>
      </c>
    </row>
    <row r="499" spans="21:21" ht="12.75" customHeight="1">
      <c r="U499" s="182" t="s">
        <v>604</v>
      </c>
    </row>
    <row r="500" spans="21:21" ht="12.75" customHeight="1">
      <c r="U500" s="182" t="s">
        <v>605</v>
      </c>
    </row>
    <row r="501" spans="21:21" ht="12.75" customHeight="1">
      <c r="U501" s="182" t="s">
        <v>606</v>
      </c>
    </row>
    <row r="502" spans="21:21" ht="12.75" customHeight="1">
      <c r="U502" s="182" t="s">
        <v>607</v>
      </c>
    </row>
    <row r="503" spans="21:21" ht="12.75" customHeight="1">
      <c r="U503" s="182" t="s">
        <v>608</v>
      </c>
    </row>
    <row r="504" spans="21:21" ht="12.75" customHeight="1">
      <c r="U504" s="182" t="s">
        <v>609</v>
      </c>
    </row>
    <row r="505" spans="21:21" ht="12.75" customHeight="1">
      <c r="U505" s="182" t="s">
        <v>610</v>
      </c>
    </row>
    <row r="506" spans="21:21" ht="12.75" customHeight="1">
      <c r="U506" s="182" t="s">
        <v>611</v>
      </c>
    </row>
    <row r="507" spans="21:21" ht="12.75" customHeight="1">
      <c r="U507" s="182" t="s">
        <v>612</v>
      </c>
    </row>
    <row r="508" spans="21:21" ht="12.75" customHeight="1">
      <c r="U508" s="182" t="s">
        <v>613</v>
      </c>
    </row>
    <row r="509" spans="21:21" ht="12.75" customHeight="1">
      <c r="U509" s="182" t="s">
        <v>614</v>
      </c>
    </row>
    <row r="510" spans="21:21" ht="12.75" customHeight="1">
      <c r="U510" s="182" t="s">
        <v>615</v>
      </c>
    </row>
    <row r="511" spans="21:21" ht="12.75" customHeight="1">
      <c r="U511" s="182" t="s">
        <v>616</v>
      </c>
    </row>
    <row r="512" spans="21:21" ht="12.75" customHeight="1">
      <c r="U512" s="182" t="s">
        <v>617</v>
      </c>
    </row>
    <row r="513" spans="21:21" ht="12.75" customHeight="1">
      <c r="U513" s="182" t="s">
        <v>618</v>
      </c>
    </row>
    <row r="514" spans="21:21" ht="12.75" customHeight="1">
      <c r="U514" s="182" t="s">
        <v>619</v>
      </c>
    </row>
    <row r="515" spans="21:21" ht="12.75" customHeight="1">
      <c r="U515" s="182" t="s">
        <v>620</v>
      </c>
    </row>
    <row r="516" spans="21:21" ht="12.75" customHeight="1">
      <c r="U516" s="182" t="s">
        <v>621</v>
      </c>
    </row>
    <row r="517" spans="21:21" ht="12.75" customHeight="1">
      <c r="U517" s="182" t="s">
        <v>622</v>
      </c>
    </row>
    <row r="518" spans="21:21" ht="12.75" customHeight="1">
      <c r="U518" s="182" t="s">
        <v>623</v>
      </c>
    </row>
    <row r="519" spans="21:21" ht="12.75" customHeight="1">
      <c r="U519" s="182" t="s">
        <v>624</v>
      </c>
    </row>
    <row r="520" spans="21:21" ht="12.75" customHeight="1">
      <c r="U520" s="182" t="s">
        <v>625</v>
      </c>
    </row>
    <row r="521" spans="21:21" ht="12.75" customHeight="1">
      <c r="U521" s="182" t="s">
        <v>626</v>
      </c>
    </row>
    <row r="522" spans="21:21" ht="12.75" customHeight="1">
      <c r="U522" s="182" t="s">
        <v>627</v>
      </c>
    </row>
    <row r="523" spans="21:21" ht="12.75" customHeight="1">
      <c r="U523" s="182" t="s">
        <v>628</v>
      </c>
    </row>
    <row r="524" spans="21:21" ht="12.75" customHeight="1">
      <c r="U524" s="182" t="s">
        <v>628</v>
      </c>
    </row>
    <row r="525" spans="21:21" ht="12.75" customHeight="1">
      <c r="U525" s="182" t="s">
        <v>629</v>
      </c>
    </row>
    <row r="526" spans="21:21" ht="12.75" customHeight="1">
      <c r="U526" s="182" t="s">
        <v>630</v>
      </c>
    </row>
    <row r="527" spans="21:21" ht="12.75" customHeight="1">
      <c r="U527" s="182" t="s">
        <v>631</v>
      </c>
    </row>
    <row r="528" spans="21:21" ht="12.75" customHeight="1">
      <c r="U528" s="182" t="s">
        <v>632</v>
      </c>
    </row>
    <row r="529" spans="21:21" ht="12.75" customHeight="1">
      <c r="U529" s="182" t="s">
        <v>633</v>
      </c>
    </row>
    <row r="530" spans="21:21" ht="12.75" customHeight="1">
      <c r="U530" s="182" t="s">
        <v>634</v>
      </c>
    </row>
    <row r="531" spans="21:21" ht="12.75" customHeight="1">
      <c r="U531" s="182" t="s">
        <v>635</v>
      </c>
    </row>
    <row r="532" spans="21:21" ht="12.75" customHeight="1">
      <c r="U532" s="182" t="s">
        <v>636</v>
      </c>
    </row>
    <row r="533" spans="21:21" ht="12.75" customHeight="1">
      <c r="U533" s="182" t="s">
        <v>637</v>
      </c>
    </row>
    <row r="534" spans="21:21" ht="12.75" customHeight="1">
      <c r="U534" s="182" t="s">
        <v>638</v>
      </c>
    </row>
    <row r="535" spans="21:21" ht="12.75" customHeight="1">
      <c r="U535" s="182" t="s">
        <v>639</v>
      </c>
    </row>
    <row r="536" spans="21:21" ht="12.75" customHeight="1">
      <c r="U536" s="182" t="s">
        <v>640</v>
      </c>
    </row>
    <row r="537" spans="21:21" ht="12.75" customHeight="1">
      <c r="U537" s="182" t="s">
        <v>641</v>
      </c>
    </row>
    <row r="538" spans="21:21" ht="12.75" customHeight="1">
      <c r="U538" s="182" t="s">
        <v>642</v>
      </c>
    </row>
    <row r="539" spans="21:21" ht="12.75" customHeight="1">
      <c r="U539" s="182" t="s">
        <v>643</v>
      </c>
    </row>
    <row r="540" spans="21:21" ht="12.75" customHeight="1">
      <c r="U540" s="182" t="s">
        <v>644</v>
      </c>
    </row>
    <row r="541" spans="21:21" ht="12.75" customHeight="1">
      <c r="U541" s="182" t="s">
        <v>645</v>
      </c>
    </row>
    <row r="542" spans="21:21" ht="12.75" customHeight="1">
      <c r="U542" s="182" t="s">
        <v>646</v>
      </c>
    </row>
    <row r="543" spans="21:21" ht="12.75" customHeight="1">
      <c r="U543" s="182" t="s">
        <v>647</v>
      </c>
    </row>
    <row r="544" spans="21:21" ht="12.75" customHeight="1">
      <c r="U544" s="182" t="s">
        <v>648</v>
      </c>
    </row>
    <row r="545" spans="21:21" ht="12.75" customHeight="1">
      <c r="U545" s="182" t="s">
        <v>649</v>
      </c>
    </row>
    <row r="546" spans="21:21" ht="12.75" customHeight="1">
      <c r="U546" s="182" t="s">
        <v>650</v>
      </c>
    </row>
    <row r="547" spans="21:21" ht="12.75" customHeight="1">
      <c r="U547" s="182" t="s">
        <v>651</v>
      </c>
    </row>
    <row r="548" spans="21:21" ht="12.75" customHeight="1">
      <c r="U548" s="182" t="s">
        <v>121</v>
      </c>
    </row>
    <row r="549" spans="21:21" ht="12.75" customHeight="1">
      <c r="U549" s="182" t="s">
        <v>652</v>
      </c>
    </row>
    <row r="550" spans="21:21" ht="12.75" customHeight="1">
      <c r="U550" s="182" t="s">
        <v>653</v>
      </c>
    </row>
    <row r="551" spans="21:21" ht="12.75" customHeight="1">
      <c r="U551" s="182" t="s">
        <v>654</v>
      </c>
    </row>
    <row r="552" spans="21:21" ht="12.75" customHeight="1">
      <c r="U552" s="182" t="s">
        <v>655</v>
      </c>
    </row>
    <row r="553" spans="21:21" ht="12.75" customHeight="1">
      <c r="U553" s="182" t="s">
        <v>656</v>
      </c>
    </row>
    <row r="554" spans="21:21" ht="12.75" customHeight="1">
      <c r="U554" s="182" t="s">
        <v>657</v>
      </c>
    </row>
    <row r="555" spans="21:21" ht="12.75" customHeight="1">
      <c r="U555" s="182" t="s">
        <v>658</v>
      </c>
    </row>
    <row r="556" spans="21:21" ht="12.75" customHeight="1">
      <c r="U556" s="182" t="s">
        <v>659</v>
      </c>
    </row>
    <row r="557" spans="21:21" ht="12.75" customHeight="1">
      <c r="U557" s="182" t="s">
        <v>660</v>
      </c>
    </row>
    <row r="558" spans="21:21" ht="12.75" customHeight="1">
      <c r="U558" s="182" t="s">
        <v>661</v>
      </c>
    </row>
    <row r="559" spans="21:21" ht="12.75" customHeight="1">
      <c r="U559" s="182" t="s">
        <v>662</v>
      </c>
    </row>
    <row r="560" spans="21:21" ht="12.75" customHeight="1">
      <c r="U560" s="182" t="s">
        <v>663</v>
      </c>
    </row>
    <row r="561" spans="21:21" ht="12.75" customHeight="1">
      <c r="U561" s="182" t="s">
        <v>664</v>
      </c>
    </row>
    <row r="562" spans="21:21" ht="12.75" customHeight="1">
      <c r="U562" s="182" t="s">
        <v>665</v>
      </c>
    </row>
    <row r="563" spans="21:21" ht="12.75" customHeight="1">
      <c r="U563" s="182" t="s">
        <v>666</v>
      </c>
    </row>
    <row r="564" spans="21:21" ht="12.75" customHeight="1">
      <c r="U564" s="182" t="s">
        <v>667</v>
      </c>
    </row>
    <row r="565" spans="21:21" ht="12.75" customHeight="1">
      <c r="U565" s="182" t="s">
        <v>668</v>
      </c>
    </row>
    <row r="566" spans="21:21" ht="12.75" customHeight="1">
      <c r="U566" s="182" t="s">
        <v>669</v>
      </c>
    </row>
    <row r="567" spans="21:21" ht="12.75" customHeight="1">
      <c r="U567" s="182" t="s">
        <v>670</v>
      </c>
    </row>
    <row r="568" spans="21:21" ht="12.75" customHeight="1">
      <c r="U568" s="182" t="s">
        <v>671</v>
      </c>
    </row>
    <row r="569" spans="21:21" ht="12.75" customHeight="1">
      <c r="U569" s="182" t="s">
        <v>672</v>
      </c>
    </row>
    <row r="570" spans="21:21" ht="12.75" customHeight="1">
      <c r="U570" s="182" t="s">
        <v>673</v>
      </c>
    </row>
    <row r="571" spans="21:21" ht="12.75" customHeight="1">
      <c r="U571" s="182" t="s">
        <v>674</v>
      </c>
    </row>
    <row r="572" spans="21:21" ht="12.75" customHeight="1">
      <c r="U572" s="182" t="s">
        <v>675</v>
      </c>
    </row>
    <row r="573" spans="21:21" ht="12.75" customHeight="1">
      <c r="U573" s="182" t="s">
        <v>676</v>
      </c>
    </row>
    <row r="574" spans="21:21" ht="12.75" customHeight="1">
      <c r="U574" s="182" t="s">
        <v>677</v>
      </c>
    </row>
    <row r="575" spans="21:21" ht="12.75" customHeight="1">
      <c r="U575" s="182" t="s">
        <v>678</v>
      </c>
    </row>
    <row r="576" spans="21:21" ht="12.75" customHeight="1">
      <c r="U576" s="182" t="s">
        <v>679</v>
      </c>
    </row>
    <row r="577" spans="21:21" ht="12.75" customHeight="1">
      <c r="U577" s="182" t="s">
        <v>680</v>
      </c>
    </row>
    <row r="578" spans="21:21" ht="12.75" customHeight="1">
      <c r="U578" s="182" t="s">
        <v>681</v>
      </c>
    </row>
    <row r="579" spans="21:21" ht="12.75" customHeight="1">
      <c r="U579" s="182" t="s">
        <v>682</v>
      </c>
    </row>
    <row r="580" spans="21:21" ht="12.75" customHeight="1">
      <c r="U580" s="182" t="s">
        <v>683</v>
      </c>
    </row>
    <row r="581" spans="21:21" ht="12.75" customHeight="1">
      <c r="U581" s="182" t="s">
        <v>684</v>
      </c>
    </row>
    <row r="582" spans="21:21" ht="12.75" customHeight="1">
      <c r="U582" s="182" t="s">
        <v>685</v>
      </c>
    </row>
    <row r="583" spans="21:21" ht="12.75" customHeight="1">
      <c r="U583" s="182" t="s">
        <v>686</v>
      </c>
    </row>
    <row r="584" spans="21:21" ht="12.75" customHeight="1">
      <c r="U584" s="182" t="s">
        <v>687</v>
      </c>
    </row>
    <row r="585" spans="21:21" ht="12.75" customHeight="1">
      <c r="U585" s="182" t="s">
        <v>688</v>
      </c>
    </row>
    <row r="586" spans="21:21" ht="12.75" customHeight="1">
      <c r="U586" s="182" t="s">
        <v>689</v>
      </c>
    </row>
    <row r="587" spans="21:21" ht="12.75" customHeight="1">
      <c r="U587" s="182" t="s">
        <v>690</v>
      </c>
    </row>
    <row r="588" spans="21:21" ht="12.75" customHeight="1">
      <c r="U588" s="182" t="s">
        <v>691</v>
      </c>
    </row>
    <row r="589" spans="21:21" ht="12.75" customHeight="1">
      <c r="U589" s="182" t="s">
        <v>692</v>
      </c>
    </row>
    <row r="590" spans="21:21" ht="12.75" customHeight="1">
      <c r="U590" s="182" t="s">
        <v>693</v>
      </c>
    </row>
    <row r="591" spans="21:21" ht="12.75" customHeight="1">
      <c r="U591" s="182" t="s">
        <v>694</v>
      </c>
    </row>
    <row r="592" spans="21:21" ht="12.75" customHeight="1">
      <c r="U592" s="182" t="s">
        <v>695</v>
      </c>
    </row>
    <row r="593" spans="21:21" ht="12.75" customHeight="1">
      <c r="U593" s="182" t="s">
        <v>1598</v>
      </c>
    </row>
    <row r="594" spans="21:21" ht="12.75" customHeight="1">
      <c r="U594" s="182" t="s">
        <v>696</v>
      </c>
    </row>
    <row r="595" spans="21:21" ht="12.75" customHeight="1">
      <c r="U595" s="182" t="s">
        <v>1599</v>
      </c>
    </row>
    <row r="596" spans="21:21" ht="12.75" customHeight="1">
      <c r="U596" s="182" t="s">
        <v>697</v>
      </c>
    </row>
    <row r="597" spans="21:21" ht="12.75" customHeight="1">
      <c r="U597" s="182" t="s">
        <v>698</v>
      </c>
    </row>
    <row r="598" spans="21:21" ht="12.75" customHeight="1">
      <c r="U598" s="182" t="s">
        <v>699</v>
      </c>
    </row>
    <row r="599" spans="21:21" ht="12.75" customHeight="1">
      <c r="U599" s="182" t="s">
        <v>700</v>
      </c>
    </row>
    <row r="600" spans="21:21" ht="12.75" customHeight="1">
      <c r="U600" s="182" t="s">
        <v>701</v>
      </c>
    </row>
    <row r="601" spans="21:21" ht="12.75" customHeight="1">
      <c r="U601" s="182" t="s">
        <v>702</v>
      </c>
    </row>
    <row r="602" spans="21:21" ht="12.75" customHeight="1">
      <c r="U602" s="182" t="s">
        <v>703</v>
      </c>
    </row>
    <row r="603" spans="21:21" ht="12.75" customHeight="1">
      <c r="U603" s="182" t="s">
        <v>704</v>
      </c>
    </row>
    <row r="604" spans="21:21" ht="12.75" customHeight="1">
      <c r="U604" s="182" t="s">
        <v>705</v>
      </c>
    </row>
    <row r="605" spans="21:21" ht="12.75" customHeight="1">
      <c r="U605" s="182" t="s">
        <v>706</v>
      </c>
    </row>
    <row r="606" spans="21:21" ht="12.75" customHeight="1">
      <c r="U606" s="182" t="s">
        <v>707</v>
      </c>
    </row>
    <row r="607" spans="21:21" ht="12.75" customHeight="1">
      <c r="U607" s="182" t="s">
        <v>708</v>
      </c>
    </row>
    <row r="608" spans="21:21" ht="12.75" customHeight="1">
      <c r="U608" s="182" t="s">
        <v>709</v>
      </c>
    </row>
    <row r="609" spans="21:21" ht="12.75" customHeight="1">
      <c r="U609" s="182" t="s">
        <v>710</v>
      </c>
    </row>
    <row r="610" spans="21:21" ht="12.75" customHeight="1">
      <c r="U610" s="182" t="s">
        <v>711</v>
      </c>
    </row>
    <row r="611" spans="21:21" ht="12.75" customHeight="1">
      <c r="U611" s="182" t="s">
        <v>712</v>
      </c>
    </row>
    <row r="612" spans="21:21" ht="12.75" customHeight="1">
      <c r="U612" s="182" t="s">
        <v>713</v>
      </c>
    </row>
    <row r="613" spans="21:21" ht="12.75" customHeight="1">
      <c r="U613" s="182" t="s">
        <v>714</v>
      </c>
    </row>
    <row r="614" spans="21:21" ht="12.75" customHeight="1">
      <c r="U614" s="182" t="s">
        <v>715</v>
      </c>
    </row>
    <row r="615" spans="21:21" ht="12.75" customHeight="1">
      <c r="U615" s="182" t="s">
        <v>716</v>
      </c>
    </row>
    <row r="616" spans="21:21" ht="12.75" customHeight="1">
      <c r="U616" s="182" t="s">
        <v>717</v>
      </c>
    </row>
    <row r="617" spans="21:21" ht="12.75" customHeight="1">
      <c r="U617" s="182" t="s">
        <v>718</v>
      </c>
    </row>
    <row r="618" spans="21:21" ht="12.75" customHeight="1">
      <c r="U618" s="182" t="s">
        <v>1650</v>
      </c>
    </row>
    <row r="619" spans="21:21" ht="12.75" customHeight="1">
      <c r="U619" s="182" t="s">
        <v>719</v>
      </c>
    </row>
    <row r="620" spans="21:21" ht="12.75" customHeight="1">
      <c r="U620" s="182" t="s">
        <v>720</v>
      </c>
    </row>
    <row r="621" spans="21:21" ht="12.75" customHeight="1">
      <c r="U621" s="182" t="s">
        <v>721</v>
      </c>
    </row>
    <row r="622" spans="21:21" ht="12.75" customHeight="1">
      <c r="U622" s="182" t="s">
        <v>722</v>
      </c>
    </row>
    <row r="623" spans="21:21" ht="12.75" customHeight="1">
      <c r="U623" s="182" t="s">
        <v>1651</v>
      </c>
    </row>
    <row r="624" spans="21:21" ht="12.75" customHeight="1">
      <c r="U624" s="182" t="s">
        <v>723</v>
      </c>
    </row>
    <row r="625" spans="21:21" ht="12.75" customHeight="1">
      <c r="U625" s="182" t="s">
        <v>724</v>
      </c>
    </row>
    <row r="626" spans="21:21" ht="12.75" customHeight="1">
      <c r="U626" s="182" t="s">
        <v>725</v>
      </c>
    </row>
    <row r="627" spans="21:21" ht="12.75" customHeight="1">
      <c r="U627" s="182" t="s">
        <v>726</v>
      </c>
    </row>
    <row r="628" spans="21:21" ht="12.75" customHeight="1">
      <c r="U628" s="182" t="s">
        <v>727</v>
      </c>
    </row>
    <row r="629" spans="21:21" ht="12.75" customHeight="1">
      <c r="U629" s="182" t="s">
        <v>728</v>
      </c>
    </row>
    <row r="630" spans="21:21" ht="12.75" customHeight="1">
      <c r="U630" s="182" t="s">
        <v>729</v>
      </c>
    </row>
    <row r="631" spans="21:21" ht="12.75" customHeight="1">
      <c r="U631" s="182" t="s">
        <v>730</v>
      </c>
    </row>
    <row r="632" spans="21:21" ht="12.75" customHeight="1">
      <c r="U632" s="182" t="s">
        <v>731</v>
      </c>
    </row>
    <row r="633" spans="21:21" ht="12.75" customHeight="1">
      <c r="U633" s="182" t="s">
        <v>731</v>
      </c>
    </row>
    <row r="634" spans="21:21" ht="12.75" customHeight="1">
      <c r="U634" s="182" t="s">
        <v>732</v>
      </c>
    </row>
    <row r="635" spans="21:21" ht="12.75" customHeight="1">
      <c r="U635" s="182" t="s">
        <v>733</v>
      </c>
    </row>
    <row r="636" spans="21:21" ht="12.75" customHeight="1">
      <c r="U636" s="182" t="s">
        <v>734</v>
      </c>
    </row>
    <row r="637" spans="21:21" ht="12.75" customHeight="1">
      <c r="U637" s="182" t="s">
        <v>735</v>
      </c>
    </row>
    <row r="638" spans="21:21" ht="12.75" customHeight="1">
      <c r="U638" s="182" t="s">
        <v>736</v>
      </c>
    </row>
    <row r="639" spans="21:21" ht="12.75" customHeight="1">
      <c r="U639" s="182" t="s">
        <v>737</v>
      </c>
    </row>
    <row r="640" spans="21:21" ht="12.75" customHeight="1">
      <c r="U640" s="182" t="s">
        <v>738</v>
      </c>
    </row>
    <row r="641" spans="21:21" ht="12.75" customHeight="1">
      <c r="U641" s="182" t="s">
        <v>739</v>
      </c>
    </row>
    <row r="642" spans="21:21" ht="12.75" customHeight="1">
      <c r="U642" s="182" t="s">
        <v>740</v>
      </c>
    </row>
    <row r="643" spans="21:21" ht="12.75" customHeight="1">
      <c r="U643" s="182" t="s">
        <v>741</v>
      </c>
    </row>
    <row r="644" spans="21:21" ht="12.75" customHeight="1">
      <c r="U644" s="182" t="s">
        <v>742</v>
      </c>
    </row>
    <row r="645" spans="21:21" ht="12.75" customHeight="1">
      <c r="U645" s="182" t="s">
        <v>743</v>
      </c>
    </row>
    <row r="646" spans="21:21" ht="12.75" customHeight="1">
      <c r="U646" s="182" t="s">
        <v>744</v>
      </c>
    </row>
    <row r="647" spans="21:21" ht="12.75" customHeight="1">
      <c r="U647" s="182" t="s">
        <v>745</v>
      </c>
    </row>
    <row r="648" spans="21:21" ht="12.75" customHeight="1">
      <c r="U648" s="182" t="s">
        <v>746</v>
      </c>
    </row>
    <row r="649" spans="21:21" ht="12.75" customHeight="1">
      <c r="U649" s="182" t="s">
        <v>747</v>
      </c>
    </row>
    <row r="650" spans="21:21" ht="12.75" customHeight="1">
      <c r="U650" s="182" t="s">
        <v>748</v>
      </c>
    </row>
    <row r="651" spans="21:21" ht="12.75" customHeight="1">
      <c r="U651" s="182" t="s">
        <v>749</v>
      </c>
    </row>
    <row r="652" spans="21:21" ht="12.75" customHeight="1">
      <c r="U652" s="182" t="s">
        <v>750</v>
      </c>
    </row>
    <row r="653" spans="21:21" ht="12.75" customHeight="1">
      <c r="U653" s="182" t="s">
        <v>751</v>
      </c>
    </row>
    <row r="654" spans="21:21" ht="12.75" customHeight="1">
      <c r="U654" s="182" t="s">
        <v>752</v>
      </c>
    </row>
    <row r="655" spans="21:21" ht="12.75" customHeight="1">
      <c r="U655" s="182" t="s">
        <v>753</v>
      </c>
    </row>
    <row r="656" spans="21:21" ht="12.75" customHeight="1">
      <c r="U656" s="182" t="s">
        <v>754</v>
      </c>
    </row>
    <row r="657" spans="21:21" ht="12.75" customHeight="1">
      <c r="U657" s="182" t="s">
        <v>755</v>
      </c>
    </row>
    <row r="658" spans="21:21" ht="12.75" customHeight="1">
      <c r="U658" s="182" t="s">
        <v>756</v>
      </c>
    </row>
    <row r="659" spans="21:21" ht="12.75" customHeight="1">
      <c r="U659" s="182" t="s">
        <v>757</v>
      </c>
    </row>
    <row r="660" spans="21:21" ht="12.75" customHeight="1">
      <c r="U660" s="182" t="s">
        <v>758</v>
      </c>
    </row>
    <row r="661" spans="21:21" ht="12.75" customHeight="1">
      <c r="U661" s="182" t="s">
        <v>759</v>
      </c>
    </row>
    <row r="662" spans="21:21" ht="12.75" customHeight="1">
      <c r="U662" s="182" t="s">
        <v>760</v>
      </c>
    </row>
    <row r="663" spans="21:21" ht="12.75" customHeight="1">
      <c r="U663" s="182" t="s">
        <v>761</v>
      </c>
    </row>
    <row r="664" spans="21:21" ht="12.75" customHeight="1">
      <c r="U664" s="182" t="s">
        <v>762</v>
      </c>
    </row>
    <row r="665" spans="21:21" ht="12.75" customHeight="1">
      <c r="U665" s="182" t="s">
        <v>1600</v>
      </c>
    </row>
    <row r="666" spans="21:21" ht="12.75" customHeight="1">
      <c r="U666" s="182" t="s">
        <v>763</v>
      </c>
    </row>
    <row r="667" spans="21:21" ht="12.75" customHeight="1">
      <c r="U667" s="182" t="s">
        <v>764</v>
      </c>
    </row>
    <row r="668" spans="21:21" ht="12.75" customHeight="1">
      <c r="U668" s="182" t="s">
        <v>765</v>
      </c>
    </row>
    <row r="669" spans="21:21" ht="12.75" customHeight="1">
      <c r="U669" s="182" t="s">
        <v>766</v>
      </c>
    </row>
    <row r="670" spans="21:21" ht="12.75" customHeight="1">
      <c r="U670" s="182" t="s">
        <v>767</v>
      </c>
    </row>
    <row r="671" spans="21:21" ht="12.75" customHeight="1">
      <c r="U671" s="182" t="s">
        <v>768</v>
      </c>
    </row>
    <row r="672" spans="21:21" ht="12.75" customHeight="1">
      <c r="U672" s="182" t="s">
        <v>769</v>
      </c>
    </row>
    <row r="673" spans="21:21" ht="12.75" customHeight="1">
      <c r="U673" s="182" t="s">
        <v>770</v>
      </c>
    </row>
    <row r="674" spans="21:21" ht="12.75" customHeight="1">
      <c r="U674" s="182" t="s">
        <v>771</v>
      </c>
    </row>
    <row r="675" spans="21:21" ht="12.75" customHeight="1">
      <c r="U675" s="182" t="s">
        <v>772</v>
      </c>
    </row>
    <row r="676" spans="21:21" ht="12.75" customHeight="1">
      <c r="U676" s="182" t="s">
        <v>773</v>
      </c>
    </row>
    <row r="677" spans="21:21" ht="12.75" customHeight="1">
      <c r="U677" s="182" t="s">
        <v>774</v>
      </c>
    </row>
    <row r="678" spans="21:21" ht="12.75" customHeight="1">
      <c r="U678" s="182" t="s">
        <v>774</v>
      </c>
    </row>
    <row r="679" spans="21:21" ht="12.75" customHeight="1">
      <c r="U679" s="182" t="s">
        <v>775</v>
      </c>
    </row>
    <row r="680" spans="21:21" ht="12.75" customHeight="1">
      <c r="U680" s="182" t="s">
        <v>776</v>
      </c>
    </row>
    <row r="681" spans="21:21" ht="12.75" customHeight="1">
      <c r="U681" s="182" t="s">
        <v>777</v>
      </c>
    </row>
    <row r="682" spans="21:21" ht="12.75" customHeight="1">
      <c r="U682" s="182" t="s">
        <v>778</v>
      </c>
    </row>
    <row r="683" spans="21:21" ht="12.75" customHeight="1">
      <c r="U683" s="182" t="s">
        <v>778</v>
      </c>
    </row>
    <row r="684" spans="21:21" ht="12.75" customHeight="1">
      <c r="U684" s="182" t="s">
        <v>1652</v>
      </c>
    </row>
    <row r="685" spans="21:21" ht="12.75" customHeight="1">
      <c r="U685" s="182" t="s">
        <v>779</v>
      </c>
    </row>
    <row r="686" spans="21:21" ht="12.75" customHeight="1">
      <c r="U686" s="182" t="s">
        <v>780</v>
      </c>
    </row>
    <row r="687" spans="21:21" ht="12.75" customHeight="1">
      <c r="U687" s="182" t="s">
        <v>781</v>
      </c>
    </row>
    <row r="688" spans="21:21" ht="12.75" customHeight="1">
      <c r="U688" s="182" t="s">
        <v>782</v>
      </c>
    </row>
    <row r="689" spans="21:21" ht="12.75" customHeight="1">
      <c r="U689" s="182" t="s">
        <v>783</v>
      </c>
    </row>
    <row r="690" spans="21:21" ht="12.75" customHeight="1">
      <c r="U690" s="182" t="s">
        <v>784</v>
      </c>
    </row>
    <row r="691" spans="21:21" ht="12.75" customHeight="1">
      <c r="U691" s="182" t="s">
        <v>785</v>
      </c>
    </row>
    <row r="692" spans="21:21" ht="12.75" customHeight="1">
      <c r="U692" s="182" t="s">
        <v>786</v>
      </c>
    </row>
    <row r="693" spans="21:21" ht="12.75" customHeight="1">
      <c r="U693" s="182" t="s">
        <v>787</v>
      </c>
    </row>
    <row r="694" spans="21:21" ht="12.75" customHeight="1">
      <c r="U694" s="182" t="s">
        <v>788</v>
      </c>
    </row>
    <row r="695" spans="21:21" ht="12.75" customHeight="1">
      <c r="U695" s="182" t="s">
        <v>789</v>
      </c>
    </row>
    <row r="696" spans="21:21" ht="12.75" customHeight="1">
      <c r="U696" s="182" t="s">
        <v>790</v>
      </c>
    </row>
    <row r="697" spans="21:21" ht="12.75" customHeight="1">
      <c r="U697" s="182" t="s">
        <v>791</v>
      </c>
    </row>
    <row r="698" spans="21:21" ht="12.75" customHeight="1">
      <c r="U698" s="182" t="s">
        <v>792</v>
      </c>
    </row>
    <row r="699" spans="21:21" ht="12.75" customHeight="1">
      <c r="U699" s="182" t="s">
        <v>793</v>
      </c>
    </row>
    <row r="700" spans="21:21" ht="12.75" customHeight="1">
      <c r="U700" s="182" t="s">
        <v>794</v>
      </c>
    </row>
    <row r="701" spans="21:21" ht="12.75" customHeight="1">
      <c r="U701" s="182" t="s">
        <v>795</v>
      </c>
    </row>
    <row r="702" spans="21:21" ht="12.75" customHeight="1">
      <c r="U702" s="182" t="s">
        <v>796</v>
      </c>
    </row>
    <row r="703" spans="21:21" ht="12.75" customHeight="1">
      <c r="U703" s="182" t="s">
        <v>797</v>
      </c>
    </row>
    <row r="704" spans="21:21" ht="12.75" customHeight="1">
      <c r="U704" s="182" t="s">
        <v>798</v>
      </c>
    </row>
    <row r="705" spans="21:21" ht="12.75" customHeight="1">
      <c r="U705" s="182" t="s">
        <v>799</v>
      </c>
    </row>
    <row r="706" spans="21:21" ht="12.75" customHeight="1">
      <c r="U706" s="182" t="s">
        <v>800</v>
      </c>
    </row>
    <row r="707" spans="21:21" ht="12.75" customHeight="1">
      <c r="U707" s="182" t="s">
        <v>801</v>
      </c>
    </row>
    <row r="708" spans="21:21" ht="12.75" customHeight="1">
      <c r="U708" s="182" t="s">
        <v>802</v>
      </c>
    </row>
    <row r="709" spans="21:21" ht="12.75" customHeight="1">
      <c r="U709" s="182" t="s">
        <v>803</v>
      </c>
    </row>
    <row r="710" spans="21:21" ht="12.75" customHeight="1">
      <c r="U710" s="182" t="s">
        <v>804</v>
      </c>
    </row>
    <row r="711" spans="21:21" ht="12.75" customHeight="1">
      <c r="U711" s="182" t="s">
        <v>805</v>
      </c>
    </row>
    <row r="712" spans="21:21" ht="12.75" customHeight="1">
      <c r="U712" s="182" t="s">
        <v>806</v>
      </c>
    </row>
    <row r="713" spans="21:21" ht="12.75" customHeight="1">
      <c r="U713" s="182" t="s">
        <v>807</v>
      </c>
    </row>
    <row r="714" spans="21:21" ht="12.75" customHeight="1">
      <c r="U714" s="182" t="s">
        <v>808</v>
      </c>
    </row>
    <row r="715" spans="21:21" ht="12.75" customHeight="1">
      <c r="U715" s="182" t="s">
        <v>809</v>
      </c>
    </row>
    <row r="716" spans="21:21" ht="12.75" customHeight="1">
      <c r="U716" s="182" t="s">
        <v>810</v>
      </c>
    </row>
    <row r="717" spans="21:21" ht="12.75" customHeight="1">
      <c r="U717" s="182" t="s">
        <v>811</v>
      </c>
    </row>
    <row r="718" spans="21:21" ht="12.75" customHeight="1">
      <c r="U718" s="182" t="s">
        <v>1653</v>
      </c>
    </row>
    <row r="719" spans="21:21" ht="12.75" customHeight="1">
      <c r="U719" s="182" t="s">
        <v>812</v>
      </c>
    </row>
    <row r="720" spans="21:21" ht="12.75" customHeight="1">
      <c r="U720" s="182" t="s">
        <v>813</v>
      </c>
    </row>
    <row r="721" spans="21:21" ht="12.75" customHeight="1">
      <c r="U721" s="182" t="s">
        <v>814</v>
      </c>
    </row>
    <row r="722" spans="21:21" ht="12.75" customHeight="1">
      <c r="U722" s="182" t="s">
        <v>815</v>
      </c>
    </row>
    <row r="723" spans="21:21" ht="12.75" customHeight="1">
      <c r="U723" s="182" t="s">
        <v>816</v>
      </c>
    </row>
    <row r="724" spans="21:21" ht="12.75" customHeight="1">
      <c r="U724" s="182" t="s">
        <v>817</v>
      </c>
    </row>
    <row r="725" spans="21:21" ht="12.75" customHeight="1">
      <c r="U725" s="182" t="s">
        <v>818</v>
      </c>
    </row>
    <row r="726" spans="21:21" ht="12.75" customHeight="1">
      <c r="U726" s="182" t="s">
        <v>819</v>
      </c>
    </row>
    <row r="727" spans="21:21" ht="12.75" customHeight="1">
      <c r="U727" s="182" t="s">
        <v>820</v>
      </c>
    </row>
    <row r="728" spans="21:21" ht="12.75" customHeight="1">
      <c r="U728" s="182" t="s">
        <v>1601</v>
      </c>
    </row>
    <row r="729" spans="21:21" ht="12.75" customHeight="1">
      <c r="U729" s="182" t="s">
        <v>821</v>
      </c>
    </row>
    <row r="730" spans="21:21" ht="12.75" customHeight="1">
      <c r="U730" s="182" t="s">
        <v>822</v>
      </c>
    </row>
    <row r="731" spans="21:21" ht="12.75" customHeight="1">
      <c r="U731" s="182" t="s">
        <v>823</v>
      </c>
    </row>
    <row r="732" spans="21:21" ht="12.75" customHeight="1">
      <c r="U732" s="182" t="s">
        <v>824</v>
      </c>
    </row>
    <row r="733" spans="21:21" ht="12.75" customHeight="1">
      <c r="U733" s="182" t="s">
        <v>825</v>
      </c>
    </row>
    <row r="734" spans="21:21" ht="12.75" customHeight="1">
      <c r="U734" s="182" t="s">
        <v>826</v>
      </c>
    </row>
    <row r="735" spans="21:21" ht="12.75" customHeight="1">
      <c r="U735" s="182" t="s">
        <v>827</v>
      </c>
    </row>
    <row r="736" spans="21:21" ht="12.75" customHeight="1">
      <c r="U736" s="182" t="s">
        <v>828</v>
      </c>
    </row>
    <row r="737" spans="21:21" ht="12.75" customHeight="1">
      <c r="U737" s="182" t="s">
        <v>829</v>
      </c>
    </row>
    <row r="738" spans="21:21" ht="12.75" customHeight="1">
      <c r="U738" s="182" t="s">
        <v>830</v>
      </c>
    </row>
    <row r="739" spans="21:21" ht="12.75" customHeight="1">
      <c r="U739" s="182" t="s">
        <v>831</v>
      </c>
    </row>
    <row r="740" spans="21:21" ht="12.75" customHeight="1">
      <c r="U740" s="182" t="s">
        <v>832</v>
      </c>
    </row>
    <row r="741" spans="21:21" ht="12.75" customHeight="1">
      <c r="U741" s="182" t="s">
        <v>833</v>
      </c>
    </row>
    <row r="742" spans="21:21" ht="12.75" customHeight="1">
      <c r="U742" s="182" t="s">
        <v>834</v>
      </c>
    </row>
    <row r="743" spans="21:21" ht="12.75" customHeight="1">
      <c r="U743" s="182" t="s">
        <v>1602</v>
      </c>
    </row>
    <row r="744" spans="21:21" ht="12.75" customHeight="1">
      <c r="U744" s="182" t="s">
        <v>835</v>
      </c>
    </row>
    <row r="745" spans="21:21" ht="12.75" customHeight="1">
      <c r="U745" s="182" t="s">
        <v>836</v>
      </c>
    </row>
    <row r="746" spans="21:21" ht="12.75" customHeight="1">
      <c r="U746" s="182" t="s">
        <v>837</v>
      </c>
    </row>
    <row r="747" spans="21:21" ht="12.75" customHeight="1">
      <c r="U747" s="182" t="s">
        <v>838</v>
      </c>
    </row>
    <row r="748" spans="21:21" ht="12.75" customHeight="1">
      <c r="U748" s="182" t="s">
        <v>838</v>
      </c>
    </row>
    <row r="749" spans="21:21" ht="12.75" customHeight="1">
      <c r="U749" s="182" t="s">
        <v>839</v>
      </c>
    </row>
    <row r="750" spans="21:21" ht="12.75" customHeight="1">
      <c r="U750" s="182" t="s">
        <v>840</v>
      </c>
    </row>
    <row r="751" spans="21:21" ht="12.75" customHeight="1">
      <c r="U751" s="182" t="s">
        <v>841</v>
      </c>
    </row>
    <row r="752" spans="21:21" ht="12.75" customHeight="1">
      <c r="U752" s="182" t="s">
        <v>841</v>
      </c>
    </row>
    <row r="753" spans="21:21" ht="12.75" customHeight="1">
      <c r="U753" s="182" t="s">
        <v>842</v>
      </c>
    </row>
    <row r="754" spans="21:21" ht="12.75" customHeight="1">
      <c r="U754" s="182" t="s">
        <v>843</v>
      </c>
    </row>
    <row r="755" spans="21:21" ht="12.75" customHeight="1">
      <c r="U755" s="182" t="s">
        <v>844</v>
      </c>
    </row>
    <row r="756" spans="21:21" ht="12.75" customHeight="1">
      <c r="U756" s="182" t="s">
        <v>845</v>
      </c>
    </row>
    <row r="757" spans="21:21" ht="12.75" customHeight="1">
      <c r="U757" s="182" t="s">
        <v>846</v>
      </c>
    </row>
    <row r="758" spans="21:21" ht="12.75" customHeight="1">
      <c r="U758" s="182" t="s">
        <v>847</v>
      </c>
    </row>
    <row r="759" spans="21:21" ht="12.75" customHeight="1">
      <c r="U759" s="182" t="s">
        <v>848</v>
      </c>
    </row>
    <row r="760" spans="21:21" ht="12.75" customHeight="1">
      <c r="U760" s="182" t="s">
        <v>849</v>
      </c>
    </row>
    <row r="761" spans="21:21" ht="12.75" customHeight="1">
      <c r="U761" s="182" t="s">
        <v>850</v>
      </c>
    </row>
    <row r="762" spans="21:21" ht="12.75" customHeight="1">
      <c r="U762" s="182" t="s">
        <v>851</v>
      </c>
    </row>
    <row r="763" spans="21:21" ht="12.75" customHeight="1">
      <c r="U763" s="182" t="s">
        <v>852</v>
      </c>
    </row>
    <row r="764" spans="21:21" ht="12.75" customHeight="1">
      <c r="U764" s="182" t="s">
        <v>1603</v>
      </c>
    </row>
    <row r="765" spans="21:21" ht="12.75" customHeight="1">
      <c r="U765" s="182" t="s">
        <v>1603</v>
      </c>
    </row>
    <row r="766" spans="21:21" ht="12.75" customHeight="1">
      <c r="U766" s="182" t="s">
        <v>853</v>
      </c>
    </row>
    <row r="767" spans="21:21" ht="12.75" customHeight="1">
      <c r="U767" s="182" t="s">
        <v>854</v>
      </c>
    </row>
    <row r="768" spans="21:21" ht="12.75" customHeight="1">
      <c r="U768" s="182" t="s">
        <v>855</v>
      </c>
    </row>
    <row r="769" spans="21:21" ht="12.75" customHeight="1">
      <c r="U769" s="182" t="s">
        <v>856</v>
      </c>
    </row>
    <row r="770" spans="21:21" ht="12.75" customHeight="1">
      <c r="U770" s="182" t="s">
        <v>857</v>
      </c>
    </row>
    <row r="771" spans="21:21" ht="12.75" customHeight="1">
      <c r="U771" s="182" t="s">
        <v>858</v>
      </c>
    </row>
    <row r="772" spans="21:21" ht="12.75" customHeight="1">
      <c r="U772" s="182" t="s">
        <v>859</v>
      </c>
    </row>
    <row r="773" spans="21:21" ht="12.75" customHeight="1">
      <c r="U773" s="182" t="s">
        <v>860</v>
      </c>
    </row>
    <row r="774" spans="21:21" ht="12.75" customHeight="1">
      <c r="U774" s="182" t="s">
        <v>861</v>
      </c>
    </row>
    <row r="775" spans="21:21" ht="12.75" customHeight="1">
      <c r="U775" s="182" t="s">
        <v>862</v>
      </c>
    </row>
    <row r="776" spans="21:21" ht="12.75" customHeight="1">
      <c r="U776" s="182" t="s">
        <v>863</v>
      </c>
    </row>
    <row r="777" spans="21:21" ht="12.75" customHeight="1">
      <c r="U777" s="182" t="s">
        <v>864</v>
      </c>
    </row>
    <row r="778" spans="21:21" ht="12.75" customHeight="1">
      <c r="U778" s="182" t="s">
        <v>864</v>
      </c>
    </row>
    <row r="779" spans="21:21" ht="12.75" customHeight="1">
      <c r="U779" s="182" t="s">
        <v>865</v>
      </c>
    </row>
    <row r="780" spans="21:21" ht="12.75" customHeight="1">
      <c r="U780" s="182" t="s">
        <v>866</v>
      </c>
    </row>
    <row r="781" spans="21:21" ht="12.75" customHeight="1">
      <c r="U781" s="182" t="s">
        <v>867</v>
      </c>
    </row>
    <row r="782" spans="21:21" ht="12.75" customHeight="1">
      <c r="U782" s="182" t="s">
        <v>868</v>
      </c>
    </row>
    <row r="783" spans="21:21" ht="12.75" customHeight="1">
      <c r="U783" s="182" t="s">
        <v>869</v>
      </c>
    </row>
    <row r="784" spans="21:21" ht="12.75" customHeight="1">
      <c r="U784" s="182" t="s">
        <v>870</v>
      </c>
    </row>
    <row r="785" spans="21:21" ht="12.75" customHeight="1">
      <c r="U785" s="182" t="s">
        <v>871</v>
      </c>
    </row>
    <row r="786" spans="21:21" ht="12.75" customHeight="1">
      <c r="U786" s="182" t="s">
        <v>872</v>
      </c>
    </row>
    <row r="787" spans="21:21" ht="12.75" customHeight="1">
      <c r="U787" s="182" t="s">
        <v>873</v>
      </c>
    </row>
    <row r="788" spans="21:21" ht="12.75" customHeight="1">
      <c r="U788" s="182" t="s">
        <v>874</v>
      </c>
    </row>
    <row r="789" spans="21:21" ht="12.75" customHeight="1">
      <c r="U789" s="182" t="s">
        <v>875</v>
      </c>
    </row>
    <row r="790" spans="21:21" ht="12.75" customHeight="1">
      <c r="U790" s="182" t="s">
        <v>876</v>
      </c>
    </row>
    <row r="791" spans="21:21" ht="12.75" customHeight="1">
      <c r="U791" s="182" t="s">
        <v>877</v>
      </c>
    </row>
    <row r="792" spans="21:21" ht="12.75" customHeight="1">
      <c r="U792" s="182" t="s">
        <v>878</v>
      </c>
    </row>
    <row r="793" spans="21:21" ht="12.75" customHeight="1">
      <c r="U793" s="182" t="s">
        <v>879</v>
      </c>
    </row>
    <row r="794" spans="21:21" ht="12.75" customHeight="1">
      <c r="U794" s="182" t="s">
        <v>880</v>
      </c>
    </row>
    <row r="795" spans="21:21" ht="12.75" customHeight="1">
      <c r="U795" s="274" t="s">
        <v>881</v>
      </c>
    </row>
    <row r="796" spans="21:21" ht="12.75" customHeight="1">
      <c r="U796" s="274" t="s">
        <v>882</v>
      </c>
    </row>
    <row r="797" spans="21:21" ht="12.75" customHeight="1">
      <c r="U797" s="274" t="s">
        <v>883</v>
      </c>
    </row>
    <row r="798" spans="21:21" ht="12.75" customHeight="1">
      <c r="U798" s="274" t="s">
        <v>884</v>
      </c>
    </row>
    <row r="799" spans="21:21" ht="12.75" customHeight="1">
      <c r="U799" s="274" t="s">
        <v>885</v>
      </c>
    </row>
    <row r="800" spans="21:21" ht="12.75" customHeight="1">
      <c r="U800" s="274" t="s">
        <v>886</v>
      </c>
    </row>
    <row r="801" spans="21:21" ht="12.75" customHeight="1">
      <c r="U801" s="274" t="s">
        <v>887</v>
      </c>
    </row>
    <row r="802" spans="21:21" ht="12.75" customHeight="1">
      <c r="U802" s="274" t="s">
        <v>888</v>
      </c>
    </row>
    <row r="803" spans="21:21" ht="12.75" customHeight="1">
      <c r="U803" s="274" t="s">
        <v>889</v>
      </c>
    </row>
    <row r="804" spans="21:21" ht="12.75" customHeight="1">
      <c r="U804" s="274" t="s">
        <v>890</v>
      </c>
    </row>
    <row r="805" spans="21:21" ht="12.75" customHeight="1">
      <c r="U805" s="274" t="s">
        <v>891</v>
      </c>
    </row>
    <row r="806" spans="21:21" ht="12.75" customHeight="1">
      <c r="U806" s="182" t="s">
        <v>892</v>
      </c>
    </row>
    <row r="807" spans="21:21" ht="12.75" customHeight="1">
      <c r="U807" s="182" t="s">
        <v>893</v>
      </c>
    </row>
    <row r="808" spans="21:21" ht="12.75" customHeight="1">
      <c r="U808" s="182" t="s">
        <v>894</v>
      </c>
    </row>
    <row r="809" spans="21:21" ht="12.75" customHeight="1">
      <c r="U809" s="182" t="s">
        <v>1654</v>
      </c>
    </row>
    <row r="810" spans="21:21" ht="12.75" customHeight="1">
      <c r="U810" s="182" t="s">
        <v>895</v>
      </c>
    </row>
    <row r="811" spans="21:21" ht="12.75" customHeight="1">
      <c r="U811" s="182" t="s">
        <v>896</v>
      </c>
    </row>
    <row r="812" spans="21:21" ht="12.75" customHeight="1">
      <c r="U812" s="182" t="s">
        <v>897</v>
      </c>
    </row>
    <row r="813" spans="21:21" ht="12.75" customHeight="1">
      <c r="U813" s="182" t="s">
        <v>898</v>
      </c>
    </row>
    <row r="814" spans="21:21" ht="12.75" customHeight="1">
      <c r="U814" s="182" t="s">
        <v>899</v>
      </c>
    </row>
    <row r="815" spans="21:21" ht="12.75" customHeight="1">
      <c r="U815" s="182" t="s">
        <v>900</v>
      </c>
    </row>
    <row r="816" spans="21:21" ht="12.75" customHeight="1">
      <c r="U816" s="182" t="s">
        <v>901</v>
      </c>
    </row>
    <row r="817" spans="21:21" ht="12.75" customHeight="1">
      <c r="U817" s="182" t="s">
        <v>902</v>
      </c>
    </row>
    <row r="818" spans="21:21" ht="12.75" customHeight="1">
      <c r="U818" s="182" t="s">
        <v>903</v>
      </c>
    </row>
    <row r="819" spans="21:21" ht="12.75" customHeight="1">
      <c r="U819" s="182" t="s">
        <v>1655</v>
      </c>
    </row>
    <row r="820" spans="21:21" ht="12.75" customHeight="1">
      <c r="U820" s="182" t="s">
        <v>904</v>
      </c>
    </row>
    <row r="821" spans="21:21" ht="12.75" customHeight="1">
      <c r="U821" s="182" t="s">
        <v>905</v>
      </c>
    </row>
    <row r="822" spans="21:21" ht="12.75" customHeight="1">
      <c r="U822" s="182" t="s">
        <v>906</v>
      </c>
    </row>
    <row r="823" spans="21:21" ht="12.75" customHeight="1">
      <c r="U823" s="182" t="s">
        <v>907</v>
      </c>
    </row>
    <row r="824" spans="21:21" ht="12.75" customHeight="1">
      <c r="U824" s="182" t="s">
        <v>908</v>
      </c>
    </row>
    <row r="825" spans="21:21" ht="12.75" customHeight="1">
      <c r="U825" s="182" t="s">
        <v>909</v>
      </c>
    </row>
    <row r="826" spans="21:21" ht="12.75" customHeight="1">
      <c r="U826" s="182" t="s">
        <v>910</v>
      </c>
    </row>
    <row r="827" spans="21:21" ht="12.75" customHeight="1">
      <c r="U827" s="182" t="s">
        <v>911</v>
      </c>
    </row>
    <row r="828" spans="21:21" ht="12.75" customHeight="1">
      <c r="U828" s="182" t="s">
        <v>912</v>
      </c>
    </row>
    <row r="829" spans="21:21" ht="12.75" customHeight="1">
      <c r="U829" s="182" t="s">
        <v>1604</v>
      </c>
    </row>
    <row r="830" spans="21:21" ht="12.75" customHeight="1">
      <c r="U830" s="182" t="s">
        <v>913</v>
      </c>
    </row>
    <row r="831" spans="21:21" ht="12.75" customHeight="1">
      <c r="U831" s="182" t="s">
        <v>914</v>
      </c>
    </row>
    <row r="832" spans="21:21" ht="12.75" customHeight="1">
      <c r="U832" s="182" t="s">
        <v>915</v>
      </c>
    </row>
    <row r="833" spans="21:21" ht="12.75" customHeight="1">
      <c r="U833" s="182" t="s">
        <v>916</v>
      </c>
    </row>
    <row r="834" spans="21:21" ht="12.75" customHeight="1">
      <c r="U834" s="182" t="s">
        <v>1656</v>
      </c>
    </row>
    <row r="835" spans="21:21" ht="12.75" customHeight="1">
      <c r="U835" s="182" t="s">
        <v>917</v>
      </c>
    </row>
    <row r="836" spans="21:21" ht="12.75" customHeight="1">
      <c r="U836" s="182" t="s">
        <v>918</v>
      </c>
    </row>
    <row r="837" spans="21:21" ht="12.75" customHeight="1">
      <c r="U837" s="182" t="s">
        <v>919</v>
      </c>
    </row>
    <row r="838" spans="21:21" ht="12.75" customHeight="1">
      <c r="U838" s="182" t="s">
        <v>920</v>
      </c>
    </row>
    <row r="839" spans="21:21" ht="12.75" customHeight="1">
      <c r="U839" s="182" t="s">
        <v>1657</v>
      </c>
    </row>
    <row r="840" spans="21:21" ht="12.75" customHeight="1">
      <c r="U840" s="182" t="s">
        <v>921</v>
      </c>
    </row>
    <row r="841" spans="21:21" ht="12.75" customHeight="1">
      <c r="U841" s="182" t="s">
        <v>1658</v>
      </c>
    </row>
    <row r="842" spans="21:21" ht="12.75" customHeight="1">
      <c r="U842" s="182" t="s">
        <v>922</v>
      </c>
    </row>
    <row r="843" spans="21:21" ht="12.75" customHeight="1">
      <c r="U843" s="182" t="s">
        <v>923</v>
      </c>
    </row>
    <row r="844" spans="21:21" ht="12.75" customHeight="1">
      <c r="U844" s="182" t="s">
        <v>924</v>
      </c>
    </row>
    <row r="845" spans="21:21" ht="12.75" customHeight="1">
      <c r="U845" s="182" t="s">
        <v>925</v>
      </c>
    </row>
    <row r="846" spans="21:21" ht="12.75" customHeight="1">
      <c r="U846" s="182" t="s">
        <v>926</v>
      </c>
    </row>
    <row r="847" spans="21:21" ht="12.75" customHeight="1">
      <c r="U847" s="182" t="s">
        <v>927</v>
      </c>
    </row>
    <row r="848" spans="21:21" ht="12.75" customHeight="1">
      <c r="U848" s="182" t="s">
        <v>928</v>
      </c>
    </row>
    <row r="849" spans="21:21" ht="12.75" customHeight="1">
      <c r="U849" s="182" t="s">
        <v>929</v>
      </c>
    </row>
    <row r="850" spans="21:21" ht="12.75" customHeight="1">
      <c r="U850" s="182" t="s">
        <v>930</v>
      </c>
    </row>
    <row r="851" spans="21:21" ht="12.75" customHeight="1">
      <c r="U851" s="182" t="s">
        <v>931</v>
      </c>
    </row>
    <row r="852" spans="21:21" ht="12.75" customHeight="1">
      <c r="U852" s="182" t="s">
        <v>932</v>
      </c>
    </row>
    <row r="853" spans="21:21" ht="12.75" customHeight="1">
      <c r="U853" s="182" t="s">
        <v>933</v>
      </c>
    </row>
    <row r="854" spans="21:21" ht="12.75" customHeight="1">
      <c r="U854" s="182" t="s">
        <v>934</v>
      </c>
    </row>
    <row r="855" spans="21:21" ht="12.75" customHeight="1">
      <c r="U855" s="182" t="s">
        <v>935</v>
      </c>
    </row>
    <row r="856" spans="21:21" ht="12.75" customHeight="1">
      <c r="U856" s="182" t="s">
        <v>936</v>
      </c>
    </row>
    <row r="857" spans="21:21" ht="12.75" customHeight="1">
      <c r="U857" s="182" t="s">
        <v>937</v>
      </c>
    </row>
    <row r="858" spans="21:21" ht="12.75" customHeight="1">
      <c r="U858" s="182" t="s">
        <v>938</v>
      </c>
    </row>
    <row r="859" spans="21:21" ht="12.75" customHeight="1">
      <c r="U859" s="182" t="s">
        <v>939</v>
      </c>
    </row>
    <row r="860" spans="21:21" ht="12.75" customHeight="1">
      <c r="U860" s="182" t="s">
        <v>940</v>
      </c>
    </row>
    <row r="861" spans="21:21" ht="12.75" customHeight="1">
      <c r="U861" s="182" t="s">
        <v>941</v>
      </c>
    </row>
    <row r="862" spans="21:21" ht="12.75" customHeight="1">
      <c r="U862" s="182" t="s">
        <v>942</v>
      </c>
    </row>
    <row r="863" spans="21:21" ht="12.75" customHeight="1">
      <c r="U863" s="182" t="s">
        <v>943</v>
      </c>
    </row>
    <row r="864" spans="21:21" ht="12.75" customHeight="1">
      <c r="U864" s="182" t="s">
        <v>944</v>
      </c>
    </row>
    <row r="865" spans="21:21" ht="12.75" customHeight="1">
      <c r="U865" s="182" t="s">
        <v>945</v>
      </c>
    </row>
    <row r="866" spans="21:21" ht="12.75" customHeight="1">
      <c r="U866" s="182" t="s">
        <v>946</v>
      </c>
    </row>
    <row r="867" spans="21:21" ht="12.75" customHeight="1">
      <c r="U867" s="182" t="s">
        <v>947</v>
      </c>
    </row>
    <row r="868" spans="21:21" ht="12.75" customHeight="1">
      <c r="U868" s="182" t="s">
        <v>948</v>
      </c>
    </row>
    <row r="869" spans="21:21" ht="12.75" customHeight="1">
      <c r="U869" s="182" t="s">
        <v>949</v>
      </c>
    </row>
    <row r="870" spans="21:21" ht="12.75" customHeight="1">
      <c r="U870" s="182" t="s">
        <v>950</v>
      </c>
    </row>
    <row r="871" spans="21:21" ht="12.75" customHeight="1">
      <c r="U871" s="182" t="s">
        <v>951</v>
      </c>
    </row>
    <row r="872" spans="21:21" ht="12.75" customHeight="1">
      <c r="U872" s="182" t="s">
        <v>952</v>
      </c>
    </row>
    <row r="873" spans="21:21" ht="12.75" customHeight="1">
      <c r="U873" s="182" t="s">
        <v>953</v>
      </c>
    </row>
    <row r="874" spans="21:21" ht="12.75" customHeight="1">
      <c r="U874" s="182" t="s">
        <v>954</v>
      </c>
    </row>
    <row r="875" spans="21:21" ht="12.75" customHeight="1">
      <c r="U875" s="182" t="s">
        <v>955</v>
      </c>
    </row>
    <row r="876" spans="21:21" ht="12.75" customHeight="1">
      <c r="U876" s="182" t="s">
        <v>956</v>
      </c>
    </row>
    <row r="877" spans="21:21" ht="12.75" customHeight="1">
      <c r="U877" s="182" t="s">
        <v>957</v>
      </c>
    </row>
    <row r="878" spans="21:21" ht="12.75" customHeight="1">
      <c r="U878" s="182" t="s">
        <v>958</v>
      </c>
    </row>
    <row r="879" spans="21:21" ht="12.75" customHeight="1">
      <c r="U879" s="182" t="s">
        <v>959</v>
      </c>
    </row>
    <row r="880" spans="21:21" ht="12.75" customHeight="1">
      <c r="U880" s="182" t="s">
        <v>960</v>
      </c>
    </row>
    <row r="881" spans="21:21" ht="12.75" customHeight="1">
      <c r="U881" s="182" t="s">
        <v>961</v>
      </c>
    </row>
    <row r="882" spans="21:21" ht="12.75" customHeight="1">
      <c r="U882" s="182" t="s">
        <v>962</v>
      </c>
    </row>
    <row r="883" spans="21:21" ht="12.75" customHeight="1">
      <c r="U883" s="274" t="s">
        <v>963</v>
      </c>
    </row>
    <row r="884" spans="21:21" ht="12.75" customHeight="1">
      <c r="U884" s="182" t="s">
        <v>964</v>
      </c>
    </row>
    <row r="885" spans="21:21" ht="12.75" customHeight="1">
      <c r="U885" s="182" t="s">
        <v>965</v>
      </c>
    </row>
    <row r="886" spans="21:21" ht="12.75" customHeight="1">
      <c r="U886" s="182" t="s">
        <v>966</v>
      </c>
    </row>
    <row r="887" spans="21:21" ht="12.75" customHeight="1">
      <c r="U887" s="182" t="s">
        <v>967</v>
      </c>
    </row>
    <row r="888" spans="21:21" ht="12.75" customHeight="1">
      <c r="U888" s="182" t="s">
        <v>968</v>
      </c>
    </row>
    <row r="889" spans="21:21" ht="12.75" customHeight="1">
      <c r="U889" s="182" t="s">
        <v>969</v>
      </c>
    </row>
    <row r="890" spans="21:21" ht="12.75" customHeight="1">
      <c r="U890" s="182" t="s">
        <v>970</v>
      </c>
    </row>
    <row r="891" spans="21:21" ht="12.75" customHeight="1">
      <c r="U891" s="182" t="s">
        <v>971</v>
      </c>
    </row>
    <row r="892" spans="21:21" ht="12.75" customHeight="1">
      <c r="U892" s="182" t="s">
        <v>972</v>
      </c>
    </row>
    <row r="893" spans="21:21" ht="12.75" customHeight="1">
      <c r="U893" s="182" t="s">
        <v>973</v>
      </c>
    </row>
    <row r="894" spans="21:21" ht="12.75" customHeight="1">
      <c r="U894" s="182" t="s">
        <v>974</v>
      </c>
    </row>
    <row r="895" spans="21:21" ht="12.75" customHeight="1">
      <c r="U895" s="182" t="s">
        <v>1659</v>
      </c>
    </row>
    <row r="896" spans="21:21" ht="12.75" customHeight="1">
      <c r="U896" s="182" t="s">
        <v>975</v>
      </c>
    </row>
    <row r="897" spans="21:21" ht="12.75" customHeight="1">
      <c r="U897" s="182" t="s">
        <v>976</v>
      </c>
    </row>
    <row r="898" spans="21:21" ht="12.75" customHeight="1">
      <c r="U898" s="182" t="s">
        <v>977</v>
      </c>
    </row>
    <row r="899" spans="21:21" ht="12.75" customHeight="1">
      <c r="U899" s="182" t="s">
        <v>978</v>
      </c>
    </row>
    <row r="900" spans="21:21" ht="12.75" customHeight="1">
      <c r="U900" s="182" t="s">
        <v>979</v>
      </c>
    </row>
    <row r="901" spans="21:21" ht="12.75" customHeight="1">
      <c r="U901" s="182" t="s">
        <v>980</v>
      </c>
    </row>
    <row r="902" spans="21:21" ht="12.75" customHeight="1">
      <c r="U902" s="182" t="s">
        <v>981</v>
      </c>
    </row>
    <row r="903" spans="21:21" ht="12.75" customHeight="1">
      <c r="U903" s="182" t="s">
        <v>982</v>
      </c>
    </row>
    <row r="904" spans="21:21" ht="12.75" customHeight="1">
      <c r="U904" s="182" t="s">
        <v>983</v>
      </c>
    </row>
    <row r="905" spans="21:21" ht="12.75" customHeight="1">
      <c r="U905" s="182" t="s">
        <v>984</v>
      </c>
    </row>
    <row r="906" spans="21:21" ht="12.75" customHeight="1">
      <c r="U906" s="182" t="s">
        <v>985</v>
      </c>
    </row>
    <row r="907" spans="21:21" ht="12.75" customHeight="1">
      <c r="U907" s="182" t="s">
        <v>986</v>
      </c>
    </row>
    <row r="908" spans="21:21" ht="12.75" customHeight="1">
      <c r="U908" s="182" t="s">
        <v>987</v>
      </c>
    </row>
    <row r="909" spans="21:21" ht="12.75" customHeight="1">
      <c r="U909" s="182" t="s">
        <v>988</v>
      </c>
    </row>
    <row r="910" spans="21:21" ht="12.75" customHeight="1">
      <c r="U910" s="182" t="s">
        <v>989</v>
      </c>
    </row>
    <row r="911" spans="21:21" ht="12.75" customHeight="1">
      <c r="U911" s="182" t="s">
        <v>990</v>
      </c>
    </row>
    <row r="912" spans="21:21" ht="12.75" customHeight="1">
      <c r="U912" s="182" t="s">
        <v>991</v>
      </c>
    </row>
    <row r="913" spans="21:21" ht="12.75" customHeight="1">
      <c r="U913" s="182" t="s">
        <v>992</v>
      </c>
    </row>
    <row r="914" spans="21:21" ht="12.75" customHeight="1">
      <c r="U914" s="182" t="s">
        <v>993</v>
      </c>
    </row>
    <row r="915" spans="21:21" ht="12.75" customHeight="1">
      <c r="U915" s="182" t="s">
        <v>994</v>
      </c>
    </row>
    <row r="916" spans="21:21" ht="12.75" customHeight="1">
      <c r="U916" s="182" t="s">
        <v>994</v>
      </c>
    </row>
    <row r="917" spans="21:21" ht="12.75" customHeight="1">
      <c r="U917" s="182" t="s">
        <v>995</v>
      </c>
    </row>
    <row r="918" spans="21:21" ht="12.75" customHeight="1">
      <c r="U918" s="182" t="s">
        <v>1660</v>
      </c>
    </row>
    <row r="919" spans="21:21" ht="12.75" customHeight="1">
      <c r="U919" s="182" t="s">
        <v>996</v>
      </c>
    </row>
    <row r="920" spans="21:21" ht="12.75" customHeight="1">
      <c r="U920" s="182" t="s">
        <v>997</v>
      </c>
    </row>
    <row r="921" spans="21:21" ht="12.75" customHeight="1">
      <c r="U921" s="182" t="s">
        <v>998</v>
      </c>
    </row>
    <row r="922" spans="21:21" ht="12.75" customHeight="1">
      <c r="U922" s="182" t="s">
        <v>1661</v>
      </c>
    </row>
    <row r="923" spans="21:21" ht="12.75" customHeight="1">
      <c r="U923" s="182" t="s">
        <v>999</v>
      </c>
    </row>
    <row r="924" spans="21:21" ht="12.75" customHeight="1">
      <c r="U924" s="182" t="s">
        <v>1000</v>
      </c>
    </row>
    <row r="925" spans="21:21" ht="12.75" customHeight="1">
      <c r="U925" s="413" t="s">
        <v>1001</v>
      </c>
    </row>
    <row r="926" spans="21:21" ht="12.75" customHeight="1">
      <c r="U926" s="413" t="s">
        <v>1001</v>
      </c>
    </row>
    <row r="927" spans="21:21" ht="12.75" customHeight="1">
      <c r="U927" s="182" t="s">
        <v>1002</v>
      </c>
    </row>
    <row r="928" spans="21:21" ht="12.75" customHeight="1">
      <c r="U928" s="182" t="s">
        <v>1003</v>
      </c>
    </row>
    <row r="929" spans="21:21" ht="12.75" customHeight="1">
      <c r="U929" s="182" t="s">
        <v>1605</v>
      </c>
    </row>
    <row r="930" spans="21:21" ht="12.75" customHeight="1">
      <c r="U930" s="182" t="s">
        <v>1004</v>
      </c>
    </row>
    <row r="931" spans="21:21" ht="12.75" customHeight="1">
      <c r="U931" s="182" t="s">
        <v>1005</v>
      </c>
    </row>
    <row r="932" spans="21:21" ht="12.75" customHeight="1">
      <c r="U932" s="413" t="s">
        <v>1006</v>
      </c>
    </row>
    <row r="933" spans="21:21" ht="12.75" customHeight="1">
      <c r="U933" s="413" t="s">
        <v>1006</v>
      </c>
    </row>
    <row r="934" spans="21:21" ht="12.75" customHeight="1">
      <c r="U934" s="182" t="s">
        <v>1007</v>
      </c>
    </row>
    <row r="935" spans="21:21" ht="12.75" customHeight="1">
      <c r="U935" s="182" t="s">
        <v>1008</v>
      </c>
    </row>
    <row r="936" spans="21:21" ht="12.75" customHeight="1">
      <c r="U936" s="182" t="s">
        <v>1009</v>
      </c>
    </row>
    <row r="937" spans="21:21" ht="12.75" customHeight="1">
      <c r="U937" s="182" t="s">
        <v>1010</v>
      </c>
    </row>
    <row r="938" spans="21:21" ht="12.75" customHeight="1">
      <c r="U938" s="182" t="s">
        <v>1011</v>
      </c>
    </row>
    <row r="939" spans="21:21" ht="12.75" customHeight="1">
      <c r="U939" s="182" t="s">
        <v>1012</v>
      </c>
    </row>
    <row r="940" spans="21:21" ht="12.75" customHeight="1">
      <c r="U940" s="182" t="s">
        <v>1013</v>
      </c>
    </row>
    <row r="941" spans="21:21" ht="12.75" customHeight="1">
      <c r="U941" s="182" t="s">
        <v>1014</v>
      </c>
    </row>
    <row r="942" spans="21:21" ht="12.75" customHeight="1">
      <c r="U942" s="182" t="s">
        <v>1015</v>
      </c>
    </row>
    <row r="943" spans="21:21" ht="12.75" customHeight="1">
      <c r="U943" s="182" t="s">
        <v>1016</v>
      </c>
    </row>
    <row r="944" spans="21:21" ht="12.75" customHeight="1">
      <c r="U944" s="182" t="s">
        <v>1017</v>
      </c>
    </row>
    <row r="945" spans="21:21" ht="12.75" customHeight="1">
      <c r="U945" s="182" t="s">
        <v>1018</v>
      </c>
    </row>
    <row r="946" spans="21:21" ht="12.75" customHeight="1">
      <c r="U946" s="182" t="s">
        <v>1019</v>
      </c>
    </row>
    <row r="947" spans="21:21" ht="12.75" customHeight="1">
      <c r="U947" s="182" t="s">
        <v>1020</v>
      </c>
    </row>
    <row r="948" spans="21:21" ht="12.75" customHeight="1">
      <c r="U948" s="182" t="s">
        <v>1021</v>
      </c>
    </row>
    <row r="949" spans="21:21" ht="12.75" customHeight="1">
      <c r="U949" s="182" t="s">
        <v>1022</v>
      </c>
    </row>
    <row r="950" spans="21:21" ht="12.75" customHeight="1">
      <c r="U950" s="182" t="s">
        <v>1023</v>
      </c>
    </row>
    <row r="951" spans="21:21" ht="12.75" customHeight="1">
      <c r="U951" s="182" t="s">
        <v>1024</v>
      </c>
    </row>
    <row r="952" spans="21:21" ht="12.75" customHeight="1">
      <c r="U952" s="182" t="s">
        <v>1025</v>
      </c>
    </row>
    <row r="953" spans="21:21" ht="12.75" customHeight="1">
      <c r="U953" s="182" t="s">
        <v>1026</v>
      </c>
    </row>
    <row r="954" spans="21:21" ht="12.75" customHeight="1">
      <c r="U954" s="182" t="s">
        <v>1027</v>
      </c>
    </row>
    <row r="955" spans="21:21" ht="12.75" customHeight="1">
      <c r="U955" s="182" t="s">
        <v>1028</v>
      </c>
    </row>
    <row r="956" spans="21:21" ht="12.75" customHeight="1">
      <c r="U956" s="182" t="s">
        <v>1663</v>
      </c>
    </row>
    <row r="957" spans="21:21" ht="12.75" customHeight="1">
      <c r="U957" s="182" t="s">
        <v>1029</v>
      </c>
    </row>
    <row r="958" spans="21:21" ht="12.75" customHeight="1">
      <c r="U958" s="182" t="s">
        <v>1030</v>
      </c>
    </row>
    <row r="959" spans="21:21" ht="12.75" customHeight="1">
      <c r="U959" s="182" t="s">
        <v>1031</v>
      </c>
    </row>
    <row r="960" spans="21:21" ht="12.75" customHeight="1">
      <c r="U960" s="182" t="s">
        <v>1032</v>
      </c>
    </row>
    <row r="961" spans="21:21" ht="12.75" customHeight="1">
      <c r="U961" s="182" t="s">
        <v>1033</v>
      </c>
    </row>
    <row r="962" spans="21:21" ht="12.75" customHeight="1">
      <c r="U962" s="182" t="s">
        <v>1034</v>
      </c>
    </row>
    <row r="963" spans="21:21" ht="12.75" customHeight="1">
      <c r="U963" s="182" t="s">
        <v>1035</v>
      </c>
    </row>
    <row r="964" spans="21:21" ht="12.75" customHeight="1">
      <c r="U964" s="182" t="s">
        <v>1036</v>
      </c>
    </row>
    <row r="965" spans="21:21" ht="12.75" customHeight="1">
      <c r="U965" s="182" t="s">
        <v>1037</v>
      </c>
    </row>
    <row r="966" spans="21:21" ht="12.75" customHeight="1">
      <c r="U966" s="182" t="s">
        <v>1038</v>
      </c>
    </row>
    <row r="967" spans="21:21" ht="12.75" customHeight="1">
      <c r="U967" s="182" t="s">
        <v>1039</v>
      </c>
    </row>
    <row r="968" spans="21:21" ht="12.75" customHeight="1">
      <c r="U968" s="182" t="s">
        <v>1040</v>
      </c>
    </row>
    <row r="969" spans="21:21" ht="12.75" customHeight="1">
      <c r="U969" s="182" t="s">
        <v>1041</v>
      </c>
    </row>
    <row r="970" spans="21:21" ht="12.75" customHeight="1">
      <c r="U970" s="182" t="s">
        <v>1042</v>
      </c>
    </row>
    <row r="971" spans="21:21" ht="12.75" customHeight="1">
      <c r="U971" s="182" t="s">
        <v>1662</v>
      </c>
    </row>
    <row r="972" spans="21:21" ht="12.75" customHeight="1">
      <c r="U972" s="182" t="s">
        <v>1043</v>
      </c>
    </row>
    <row r="973" spans="21:21" ht="12.75" customHeight="1">
      <c r="U973" s="182" t="s">
        <v>1044</v>
      </c>
    </row>
    <row r="974" spans="21:21" ht="12.75" customHeight="1">
      <c r="U974" s="182" t="s">
        <v>1045</v>
      </c>
    </row>
    <row r="975" spans="21:21" ht="12.75" customHeight="1">
      <c r="U975" s="182" t="s">
        <v>1046</v>
      </c>
    </row>
    <row r="976" spans="21:21" ht="12.75" customHeight="1">
      <c r="U976" s="182" t="s">
        <v>1664</v>
      </c>
    </row>
    <row r="977" spans="21:21" ht="12.75" customHeight="1">
      <c r="U977" s="182" t="s">
        <v>1047</v>
      </c>
    </row>
    <row r="978" spans="21:21" ht="12.75" customHeight="1">
      <c r="U978" s="182" t="s">
        <v>1048</v>
      </c>
    </row>
    <row r="979" spans="21:21" ht="12.75" customHeight="1">
      <c r="U979" s="182" t="s">
        <v>1049</v>
      </c>
    </row>
    <row r="980" spans="21:21" ht="12.75" customHeight="1">
      <c r="U980" s="182" t="s">
        <v>1606</v>
      </c>
    </row>
    <row r="981" spans="21:21" ht="12.75" customHeight="1">
      <c r="U981" s="182" t="s">
        <v>1050</v>
      </c>
    </row>
    <row r="982" spans="21:21" ht="12.75" customHeight="1">
      <c r="U982" s="182" t="s">
        <v>1051</v>
      </c>
    </row>
    <row r="983" spans="21:21" ht="12.75" customHeight="1">
      <c r="U983" s="182" t="s">
        <v>1052</v>
      </c>
    </row>
    <row r="984" spans="21:21" ht="12.75" customHeight="1">
      <c r="U984" s="182" t="s">
        <v>1053</v>
      </c>
    </row>
    <row r="985" spans="21:21" ht="12.75" customHeight="1">
      <c r="U985" s="182" t="s">
        <v>1054</v>
      </c>
    </row>
    <row r="986" spans="21:21" ht="12.75" customHeight="1">
      <c r="U986" s="182" t="s">
        <v>1055</v>
      </c>
    </row>
    <row r="987" spans="21:21" ht="12.75" customHeight="1">
      <c r="U987" s="182" t="s">
        <v>1056</v>
      </c>
    </row>
    <row r="988" spans="21:21" ht="12.75" customHeight="1">
      <c r="U988" s="182" t="s">
        <v>1607</v>
      </c>
    </row>
    <row r="989" spans="21:21" ht="12.75" customHeight="1">
      <c r="U989" s="182" t="s">
        <v>1057</v>
      </c>
    </row>
    <row r="990" spans="21:21" ht="12.75" customHeight="1">
      <c r="U990" s="182" t="s">
        <v>1665</v>
      </c>
    </row>
    <row r="991" spans="21:21" ht="12.75" customHeight="1">
      <c r="U991" s="182" t="s">
        <v>1058</v>
      </c>
    </row>
    <row r="992" spans="21:21" ht="12.75" customHeight="1">
      <c r="U992" s="182" t="s">
        <v>1059</v>
      </c>
    </row>
    <row r="993" spans="21:21" ht="12.75" customHeight="1">
      <c r="U993" s="182" t="s">
        <v>1060</v>
      </c>
    </row>
    <row r="994" spans="21:21" ht="12.75" customHeight="1">
      <c r="U994" s="182" t="s">
        <v>1061</v>
      </c>
    </row>
    <row r="995" spans="21:21" ht="12.75" customHeight="1">
      <c r="U995" s="182" t="s">
        <v>1062</v>
      </c>
    </row>
    <row r="996" spans="21:21" ht="12.75" customHeight="1">
      <c r="U996" s="182" t="s">
        <v>1063</v>
      </c>
    </row>
    <row r="997" spans="21:21" ht="12.75" customHeight="1">
      <c r="U997" s="182" t="s">
        <v>1064</v>
      </c>
    </row>
    <row r="998" spans="21:21" ht="12.75" customHeight="1">
      <c r="U998" s="182" t="s">
        <v>1065</v>
      </c>
    </row>
    <row r="999" spans="21:21" ht="12.75" customHeight="1">
      <c r="U999" s="182" t="s">
        <v>1066</v>
      </c>
    </row>
    <row r="1000" spans="21:21" ht="12.75" customHeight="1">
      <c r="U1000" s="182" t="s">
        <v>1067</v>
      </c>
    </row>
    <row r="1001" spans="21:21" ht="12.75" customHeight="1">
      <c r="U1001" s="182" t="s">
        <v>1068</v>
      </c>
    </row>
    <row r="1002" spans="21:21" ht="12.75" customHeight="1">
      <c r="U1002" s="182" t="s">
        <v>1069</v>
      </c>
    </row>
    <row r="1003" spans="21:21" ht="12.75" customHeight="1">
      <c r="U1003" s="182" t="s">
        <v>1070</v>
      </c>
    </row>
    <row r="1004" spans="21:21" ht="12.75" customHeight="1">
      <c r="U1004" s="182" t="s">
        <v>1666</v>
      </c>
    </row>
    <row r="1005" spans="21:21" ht="12.75" customHeight="1">
      <c r="U1005" s="182" t="s">
        <v>1071</v>
      </c>
    </row>
    <row r="1006" spans="21:21" ht="12.75" customHeight="1">
      <c r="U1006" s="182" t="s">
        <v>1072</v>
      </c>
    </row>
    <row r="1007" spans="21:21" ht="12.75" customHeight="1">
      <c r="U1007" s="182" t="s">
        <v>1073</v>
      </c>
    </row>
    <row r="1008" spans="21:21" ht="12.75" customHeight="1">
      <c r="U1008" s="182" t="s">
        <v>1074</v>
      </c>
    </row>
    <row r="1009" spans="21:21" ht="12.75" customHeight="1">
      <c r="U1009" s="182" t="s">
        <v>1075</v>
      </c>
    </row>
    <row r="1010" spans="21:21" ht="12.75" customHeight="1">
      <c r="U1010" s="182" t="s">
        <v>1076</v>
      </c>
    </row>
    <row r="1011" spans="21:21" ht="12.75" customHeight="1">
      <c r="U1011" s="182" t="s">
        <v>1077</v>
      </c>
    </row>
    <row r="1012" spans="21:21" ht="12.75" customHeight="1">
      <c r="U1012" s="182" t="s">
        <v>1078</v>
      </c>
    </row>
    <row r="1013" spans="21:21" ht="12.75" customHeight="1">
      <c r="U1013" s="182" t="s">
        <v>1079</v>
      </c>
    </row>
    <row r="1014" spans="21:21" ht="12.75" customHeight="1">
      <c r="U1014" s="182" t="s">
        <v>1080</v>
      </c>
    </row>
    <row r="1015" spans="21:21" ht="12.75" customHeight="1">
      <c r="U1015" s="182" t="s">
        <v>1081</v>
      </c>
    </row>
    <row r="1016" spans="21:21" ht="12.75" customHeight="1">
      <c r="U1016" s="182" t="s">
        <v>1082</v>
      </c>
    </row>
    <row r="1017" spans="21:21" ht="12.75" customHeight="1">
      <c r="U1017" s="182" t="s">
        <v>1083</v>
      </c>
    </row>
    <row r="1018" spans="21:21" ht="12.75" customHeight="1">
      <c r="U1018" s="182" t="s">
        <v>1084</v>
      </c>
    </row>
    <row r="1019" spans="21:21" ht="12.75" customHeight="1">
      <c r="U1019" s="182" t="s">
        <v>1608</v>
      </c>
    </row>
    <row r="1020" spans="21:21" ht="12.75" customHeight="1">
      <c r="U1020" s="182" t="s">
        <v>1085</v>
      </c>
    </row>
    <row r="1021" spans="21:21" ht="12.75" customHeight="1">
      <c r="U1021" s="182" t="s">
        <v>1086</v>
      </c>
    </row>
    <row r="1022" spans="21:21" ht="12.75" customHeight="1">
      <c r="U1022" s="182" t="s">
        <v>1087</v>
      </c>
    </row>
    <row r="1023" spans="21:21" ht="12.75" customHeight="1">
      <c r="U1023" s="182" t="s">
        <v>1088</v>
      </c>
    </row>
    <row r="1024" spans="21:21" ht="12.75" customHeight="1">
      <c r="U1024" s="182" t="s">
        <v>1089</v>
      </c>
    </row>
    <row r="1025" spans="21:21" ht="12.75" customHeight="1">
      <c r="U1025" s="182" t="s">
        <v>1090</v>
      </c>
    </row>
    <row r="1026" spans="21:21" ht="12.75" customHeight="1">
      <c r="U1026" s="182" t="s">
        <v>1091</v>
      </c>
    </row>
    <row r="1027" spans="21:21" ht="12.75" customHeight="1">
      <c r="U1027" s="182" t="s">
        <v>1092</v>
      </c>
    </row>
    <row r="1028" spans="21:21" ht="12.75" customHeight="1">
      <c r="U1028" s="182" t="s">
        <v>1093</v>
      </c>
    </row>
    <row r="1029" spans="21:21" ht="12.75" customHeight="1">
      <c r="U1029" s="413" t="s">
        <v>1094</v>
      </c>
    </row>
    <row r="1030" spans="21:21" ht="12.75" customHeight="1">
      <c r="U1030" s="413" t="s">
        <v>1094</v>
      </c>
    </row>
    <row r="1031" spans="21:21" ht="12.75" customHeight="1">
      <c r="U1031" s="182" t="s">
        <v>1095</v>
      </c>
    </row>
    <row r="1032" spans="21:21" ht="12.75" customHeight="1">
      <c r="U1032" s="413" t="s">
        <v>1096</v>
      </c>
    </row>
    <row r="1033" spans="21:21" ht="12.75" customHeight="1">
      <c r="U1033" s="413" t="s">
        <v>1096</v>
      </c>
    </row>
    <row r="1034" spans="21:21" ht="12.75" customHeight="1">
      <c r="U1034" s="413" t="s">
        <v>1097</v>
      </c>
    </row>
    <row r="1035" spans="21:21" ht="12.75" customHeight="1">
      <c r="U1035" s="413" t="s">
        <v>1097</v>
      </c>
    </row>
    <row r="1036" spans="21:21" ht="12.75" customHeight="1">
      <c r="U1036" s="413" t="s">
        <v>1098</v>
      </c>
    </row>
    <row r="1037" spans="21:21" ht="12.75" customHeight="1">
      <c r="U1037" s="413" t="s">
        <v>1098</v>
      </c>
    </row>
    <row r="1038" spans="21:21" ht="12.75" customHeight="1">
      <c r="U1038" s="182" t="s">
        <v>1099</v>
      </c>
    </row>
    <row r="1039" spans="21:21" ht="12.75" customHeight="1">
      <c r="U1039" s="182" t="s">
        <v>1100</v>
      </c>
    </row>
    <row r="1040" spans="21:21" ht="12.75" customHeight="1">
      <c r="U1040" s="182" t="s">
        <v>1101</v>
      </c>
    </row>
    <row r="1041" spans="21:21" ht="12.75" customHeight="1">
      <c r="U1041" s="413" t="s">
        <v>1102</v>
      </c>
    </row>
    <row r="1042" spans="21:21" ht="12.75" customHeight="1">
      <c r="U1042" s="413" t="s">
        <v>1102</v>
      </c>
    </row>
    <row r="1043" spans="21:21" ht="12.75" customHeight="1">
      <c r="U1043" s="182" t="s">
        <v>1103</v>
      </c>
    </row>
    <row r="1044" spans="21:21" ht="12.75" customHeight="1">
      <c r="U1044" s="182" t="s">
        <v>1104</v>
      </c>
    </row>
    <row r="1045" spans="21:21" ht="12.75" customHeight="1">
      <c r="U1045" s="182" t="s">
        <v>1105</v>
      </c>
    </row>
    <row r="1046" spans="21:21" ht="12.75" customHeight="1">
      <c r="U1046" s="182" t="s">
        <v>1106</v>
      </c>
    </row>
    <row r="1047" spans="21:21" ht="12.75" customHeight="1">
      <c r="U1047" s="182" t="s">
        <v>1107</v>
      </c>
    </row>
    <row r="1048" spans="21:21" ht="12.75" customHeight="1">
      <c r="U1048" s="182" t="s">
        <v>1108</v>
      </c>
    </row>
    <row r="1049" spans="21:21" ht="12.75" customHeight="1">
      <c r="U1049" s="182" t="s">
        <v>1609</v>
      </c>
    </row>
    <row r="1050" spans="21:21" ht="12.75" customHeight="1">
      <c r="U1050" s="182" t="s">
        <v>1109</v>
      </c>
    </row>
    <row r="1051" spans="21:21" ht="12.75" customHeight="1">
      <c r="U1051" s="182" t="s">
        <v>1110</v>
      </c>
    </row>
    <row r="1052" spans="21:21" ht="12.75" customHeight="1">
      <c r="U1052" s="182" t="s">
        <v>1111</v>
      </c>
    </row>
    <row r="1053" spans="21:21" ht="12.75" customHeight="1">
      <c r="U1053" s="182" t="s">
        <v>1112</v>
      </c>
    </row>
    <row r="1054" spans="21:21" ht="12.75" customHeight="1">
      <c r="U1054" s="182" t="s">
        <v>1113</v>
      </c>
    </row>
    <row r="1055" spans="21:21" ht="12.75" customHeight="1">
      <c r="U1055" s="182" t="s">
        <v>1114</v>
      </c>
    </row>
    <row r="1056" spans="21:21" ht="12.75" customHeight="1">
      <c r="U1056" s="182" t="s">
        <v>1115</v>
      </c>
    </row>
    <row r="1057" spans="21:21" ht="12.75" customHeight="1">
      <c r="U1057" s="182" t="s">
        <v>1116</v>
      </c>
    </row>
    <row r="1058" spans="21:21" ht="12.75" customHeight="1">
      <c r="U1058" s="182" t="s">
        <v>1117</v>
      </c>
    </row>
    <row r="1059" spans="21:21" ht="12.75" customHeight="1">
      <c r="U1059" s="182" t="s">
        <v>1118</v>
      </c>
    </row>
    <row r="1060" spans="21:21" ht="12.75" customHeight="1">
      <c r="U1060" s="182" t="s">
        <v>1119</v>
      </c>
    </row>
    <row r="1061" spans="21:21" ht="12.75" customHeight="1">
      <c r="U1061" s="182" t="s">
        <v>1120</v>
      </c>
    </row>
    <row r="1062" spans="21:21" ht="12.75" customHeight="1">
      <c r="U1062" s="182" t="s">
        <v>1121</v>
      </c>
    </row>
    <row r="1063" spans="21:21" ht="12.75" customHeight="1">
      <c r="U1063" s="182" t="s">
        <v>1122</v>
      </c>
    </row>
    <row r="1064" spans="21:21" ht="12.75" customHeight="1">
      <c r="U1064" s="182" t="s">
        <v>1123</v>
      </c>
    </row>
    <row r="1065" spans="21:21" ht="12.75" customHeight="1">
      <c r="U1065" s="182" t="s">
        <v>1124</v>
      </c>
    </row>
    <row r="1066" spans="21:21" ht="12.75" customHeight="1">
      <c r="U1066" s="182" t="s">
        <v>1125</v>
      </c>
    </row>
    <row r="1067" spans="21:21" ht="12.75" customHeight="1">
      <c r="U1067" s="182" t="s">
        <v>1126</v>
      </c>
    </row>
    <row r="1068" spans="21:21" ht="12.75" customHeight="1">
      <c r="U1068" s="182" t="s">
        <v>1127</v>
      </c>
    </row>
    <row r="1069" spans="21:21" ht="12.75" customHeight="1">
      <c r="U1069" s="182" t="s">
        <v>1128</v>
      </c>
    </row>
    <row r="1070" spans="21:21" ht="12.75" customHeight="1">
      <c r="U1070" s="182" t="s">
        <v>1129</v>
      </c>
    </row>
    <row r="1071" spans="21:21" ht="12.75" customHeight="1">
      <c r="U1071" s="182" t="s">
        <v>1130</v>
      </c>
    </row>
    <row r="1072" spans="21:21" ht="12.75" customHeight="1">
      <c r="U1072" s="182" t="s">
        <v>1131</v>
      </c>
    </row>
    <row r="1073" spans="21:21" ht="12.75" customHeight="1">
      <c r="U1073" s="182" t="s">
        <v>1132</v>
      </c>
    </row>
    <row r="1074" spans="21:21" ht="12.75" customHeight="1">
      <c r="U1074" s="182" t="s">
        <v>1133</v>
      </c>
    </row>
    <row r="1075" spans="21:21" ht="12.75" customHeight="1">
      <c r="U1075" s="182" t="s">
        <v>1134</v>
      </c>
    </row>
    <row r="1076" spans="21:21" ht="12.75" customHeight="1">
      <c r="U1076" s="182" t="s">
        <v>1135</v>
      </c>
    </row>
    <row r="1077" spans="21:21" ht="12.75" customHeight="1">
      <c r="U1077" s="182" t="s">
        <v>1136</v>
      </c>
    </row>
    <row r="1078" spans="21:21" ht="12.75" customHeight="1">
      <c r="U1078" s="182" t="s">
        <v>1137</v>
      </c>
    </row>
    <row r="1079" spans="21:21" ht="12.75" customHeight="1">
      <c r="U1079" s="182" t="s">
        <v>1138</v>
      </c>
    </row>
    <row r="1080" spans="21:21" ht="12.75" customHeight="1">
      <c r="U1080" s="274" t="s">
        <v>1139</v>
      </c>
    </row>
    <row r="1081" spans="21:21" ht="12.75" customHeight="1">
      <c r="U1081" s="182" t="s">
        <v>1140</v>
      </c>
    </row>
    <row r="1082" spans="21:21" ht="12.75" customHeight="1">
      <c r="U1082" s="182" t="s">
        <v>1141</v>
      </c>
    </row>
    <row r="1083" spans="21:21" ht="12.75" customHeight="1">
      <c r="U1083" s="182" t="s">
        <v>1142</v>
      </c>
    </row>
    <row r="1084" spans="21:21" ht="12.75" customHeight="1">
      <c r="U1084" s="182" t="s">
        <v>1143</v>
      </c>
    </row>
    <row r="1085" spans="21:21" ht="12.75" customHeight="1">
      <c r="U1085" s="182" t="s">
        <v>1144</v>
      </c>
    </row>
    <row r="1086" spans="21:21" ht="12.75" customHeight="1">
      <c r="U1086" s="182" t="s">
        <v>1145</v>
      </c>
    </row>
    <row r="1087" spans="21:21" ht="12.75" customHeight="1">
      <c r="U1087" s="182" t="s">
        <v>1146</v>
      </c>
    </row>
    <row r="1088" spans="21:21" ht="12.75" customHeight="1">
      <c r="U1088" s="182" t="s">
        <v>1147</v>
      </c>
    </row>
    <row r="1089" spans="21:21" ht="12.75" customHeight="1">
      <c r="U1089" s="182" t="s">
        <v>1148</v>
      </c>
    </row>
    <row r="1090" spans="21:21" ht="12.75" customHeight="1">
      <c r="U1090" s="182" t="s">
        <v>1149</v>
      </c>
    </row>
    <row r="1091" spans="21:21" ht="12.75" customHeight="1">
      <c r="U1091" s="182" t="s">
        <v>1150</v>
      </c>
    </row>
    <row r="1092" spans="21:21" ht="12.75" customHeight="1">
      <c r="U1092" s="182" t="s">
        <v>1151</v>
      </c>
    </row>
    <row r="1093" spans="21:21" ht="12.75" customHeight="1">
      <c r="U1093" s="274" t="s">
        <v>1152</v>
      </c>
    </row>
    <row r="1094" spans="21:21" ht="12.75" customHeight="1">
      <c r="U1094" s="182" t="s">
        <v>1153</v>
      </c>
    </row>
    <row r="1095" spans="21:21" ht="12.75" customHeight="1">
      <c r="U1095" s="182" t="s">
        <v>1154</v>
      </c>
    </row>
    <row r="1096" spans="21:21" ht="12.75" customHeight="1">
      <c r="U1096" s="182" t="s">
        <v>1155</v>
      </c>
    </row>
    <row r="1097" spans="21:21" ht="12.75" customHeight="1">
      <c r="U1097" s="182" t="s">
        <v>1156</v>
      </c>
    </row>
    <row r="1098" spans="21:21" ht="12.75" customHeight="1">
      <c r="U1098" s="182" t="s">
        <v>1157</v>
      </c>
    </row>
    <row r="1099" spans="21:21" ht="12.75" customHeight="1">
      <c r="U1099" s="182" t="s">
        <v>1158</v>
      </c>
    </row>
    <row r="1100" spans="21:21" ht="12.75" customHeight="1">
      <c r="U1100" s="182" t="s">
        <v>1159</v>
      </c>
    </row>
    <row r="1101" spans="21:21" ht="12.75" customHeight="1">
      <c r="U1101" s="182" t="s">
        <v>1160</v>
      </c>
    </row>
    <row r="1102" spans="21:21" ht="12.75" customHeight="1">
      <c r="U1102" s="182" t="s">
        <v>1161</v>
      </c>
    </row>
    <row r="1103" spans="21:21" ht="12.75" customHeight="1">
      <c r="U1103" s="182" t="s">
        <v>1162</v>
      </c>
    </row>
    <row r="1104" spans="21:21" ht="12.75" customHeight="1">
      <c r="U1104" s="182" t="s">
        <v>1163</v>
      </c>
    </row>
    <row r="1105" spans="21:21" ht="12.75" customHeight="1">
      <c r="U1105" s="182" t="s">
        <v>1164</v>
      </c>
    </row>
    <row r="1106" spans="21:21" ht="12.75" customHeight="1">
      <c r="U1106" s="182" t="s">
        <v>1165</v>
      </c>
    </row>
    <row r="1107" spans="21:21" ht="12.75" customHeight="1">
      <c r="U1107" s="182" t="s">
        <v>1166</v>
      </c>
    </row>
    <row r="1108" spans="21:21" ht="12.75" customHeight="1">
      <c r="U1108" s="182" t="s">
        <v>1167</v>
      </c>
    </row>
    <row r="1109" spans="21:21" ht="12.75" customHeight="1">
      <c r="U1109" s="182" t="s">
        <v>1168</v>
      </c>
    </row>
    <row r="1110" spans="21:21" ht="12.75" customHeight="1">
      <c r="U1110" s="182" t="s">
        <v>1169</v>
      </c>
    </row>
    <row r="1111" spans="21:21" ht="12.75" customHeight="1">
      <c r="U1111" s="182" t="s">
        <v>1170</v>
      </c>
    </row>
    <row r="1112" spans="21:21" ht="12.75" customHeight="1">
      <c r="U1112" s="182" t="s">
        <v>1171</v>
      </c>
    </row>
    <row r="1113" spans="21:21" ht="12.75" customHeight="1">
      <c r="U1113" s="182" t="s">
        <v>1172</v>
      </c>
    </row>
    <row r="1114" spans="21:21" ht="12.75" customHeight="1">
      <c r="U1114" s="182" t="s">
        <v>1173</v>
      </c>
    </row>
    <row r="1115" spans="21:21" ht="12.75" customHeight="1">
      <c r="U1115" s="182" t="s">
        <v>1174</v>
      </c>
    </row>
    <row r="1116" spans="21:21" ht="12.75" customHeight="1">
      <c r="U1116" s="182" t="s">
        <v>1175</v>
      </c>
    </row>
    <row r="1117" spans="21:21" ht="12.75" customHeight="1">
      <c r="U1117" s="182" t="s">
        <v>1176</v>
      </c>
    </row>
    <row r="1118" spans="21:21" ht="12.75" customHeight="1">
      <c r="U1118" s="182" t="s">
        <v>1177</v>
      </c>
    </row>
    <row r="1119" spans="21:21" ht="12.75" customHeight="1">
      <c r="U1119" s="182" t="s">
        <v>1178</v>
      </c>
    </row>
    <row r="1120" spans="21:21" ht="12.75" customHeight="1">
      <c r="U1120" s="182" t="s">
        <v>1179</v>
      </c>
    </row>
    <row r="1121" spans="21:21" ht="12.75" customHeight="1">
      <c r="U1121" s="182" t="s">
        <v>1180</v>
      </c>
    </row>
    <row r="1122" spans="21:21" ht="12.75" customHeight="1">
      <c r="U1122" s="182" t="s">
        <v>1181</v>
      </c>
    </row>
    <row r="1123" spans="21:21" ht="12.75" customHeight="1">
      <c r="U1123" s="182" t="s">
        <v>1182</v>
      </c>
    </row>
    <row r="1124" spans="21:21" ht="12.75" customHeight="1">
      <c r="U1124" s="182" t="s">
        <v>1183</v>
      </c>
    </row>
    <row r="1125" spans="21:21" ht="12.75" customHeight="1">
      <c r="U1125" s="182" t="s">
        <v>1184</v>
      </c>
    </row>
    <row r="1126" spans="21:21" ht="12.75" customHeight="1">
      <c r="U1126" s="182" t="s">
        <v>1185</v>
      </c>
    </row>
    <row r="1127" spans="21:21" ht="12.75" customHeight="1">
      <c r="U1127" s="274" t="s">
        <v>1186</v>
      </c>
    </row>
    <row r="1128" spans="21:21" ht="12.75" customHeight="1">
      <c r="U1128" s="182" t="s">
        <v>1187</v>
      </c>
    </row>
    <row r="1129" spans="21:21" ht="12.75" customHeight="1">
      <c r="U1129" s="182" t="s">
        <v>1188</v>
      </c>
    </row>
    <row r="1130" spans="21:21" ht="12.75" customHeight="1">
      <c r="U1130" s="182" t="s">
        <v>1189</v>
      </c>
    </row>
    <row r="1131" spans="21:21" ht="12.75" customHeight="1">
      <c r="U1131" s="182" t="s">
        <v>1190</v>
      </c>
    </row>
    <row r="1132" spans="21:21" ht="12.75" customHeight="1">
      <c r="U1132" s="182" t="s">
        <v>1610</v>
      </c>
    </row>
    <row r="1133" spans="21:21" ht="12.75" customHeight="1">
      <c r="U1133" s="182" t="s">
        <v>1191</v>
      </c>
    </row>
    <row r="1134" spans="21:21" ht="12.75" customHeight="1">
      <c r="U1134" s="182" t="s">
        <v>1192</v>
      </c>
    </row>
    <row r="1135" spans="21:21" ht="12.75" customHeight="1">
      <c r="U1135" s="182" t="s">
        <v>1193</v>
      </c>
    </row>
    <row r="1136" spans="21:21" ht="12.75" customHeight="1">
      <c r="U1136" s="182" t="s">
        <v>1194</v>
      </c>
    </row>
    <row r="1137" spans="21:21" ht="12.75" customHeight="1">
      <c r="U1137" s="182" t="s">
        <v>1195</v>
      </c>
    </row>
    <row r="1138" spans="21:21" ht="12.75" customHeight="1">
      <c r="U1138" s="182" t="s">
        <v>1196</v>
      </c>
    </row>
    <row r="1139" spans="21:21" ht="12.75" customHeight="1">
      <c r="U1139" s="182" t="s">
        <v>1197</v>
      </c>
    </row>
    <row r="1140" spans="21:21" ht="12.75" customHeight="1">
      <c r="U1140" s="182" t="s">
        <v>1198</v>
      </c>
    </row>
    <row r="1141" spans="21:21" ht="12.75" customHeight="1">
      <c r="U1141" s="182" t="s">
        <v>1199</v>
      </c>
    </row>
    <row r="1142" spans="21:21" ht="12.75" customHeight="1">
      <c r="U1142" s="182" t="s">
        <v>1200</v>
      </c>
    </row>
    <row r="1143" spans="21:21" ht="12.75" customHeight="1">
      <c r="U1143" s="182" t="s">
        <v>1201</v>
      </c>
    </row>
    <row r="1144" spans="21:21" ht="12.75" customHeight="1">
      <c r="U1144" s="182" t="s">
        <v>1202</v>
      </c>
    </row>
    <row r="1145" spans="21:21" ht="12.75" customHeight="1">
      <c r="U1145" s="182" t="s">
        <v>1203</v>
      </c>
    </row>
    <row r="1146" spans="21:21" ht="12.75" customHeight="1">
      <c r="U1146" s="182" t="s">
        <v>1204</v>
      </c>
    </row>
    <row r="1147" spans="21:21" ht="12.75" customHeight="1">
      <c r="U1147" s="182" t="s">
        <v>1205</v>
      </c>
    </row>
    <row r="1148" spans="21:21" ht="12.75" customHeight="1">
      <c r="U1148" s="182" t="s">
        <v>1206</v>
      </c>
    </row>
    <row r="1149" spans="21:21" ht="12.75" customHeight="1">
      <c r="U1149" s="182" t="s">
        <v>1207</v>
      </c>
    </row>
    <row r="1150" spans="21:21" ht="12.75" customHeight="1">
      <c r="U1150" s="182" t="s">
        <v>1208</v>
      </c>
    </row>
    <row r="1151" spans="21:21" ht="12.75" customHeight="1">
      <c r="U1151" s="182" t="s">
        <v>1209</v>
      </c>
    </row>
    <row r="1152" spans="21:21" ht="12.75" customHeight="1">
      <c r="U1152" s="182" t="s">
        <v>1210</v>
      </c>
    </row>
    <row r="1153" spans="21:21" ht="12.75" customHeight="1">
      <c r="U1153" s="182" t="s">
        <v>1211</v>
      </c>
    </row>
    <row r="1154" spans="21:21" ht="12.75" customHeight="1">
      <c r="U1154" s="182" t="s">
        <v>1212</v>
      </c>
    </row>
    <row r="1155" spans="21:21" ht="12.75" customHeight="1">
      <c r="U1155" s="182" t="s">
        <v>1213</v>
      </c>
    </row>
    <row r="1156" spans="21:21" ht="12.75" customHeight="1">
      <c r="U1156" s="182" t="s">
        <v>1214</v>
      </c>
    </row>
    <row r="1157" spans="21:21" ht="12.75" customHeight="1">
      <c r="U1157" s="182" t="s">
        <v>1215</v>
      </c>
    </row>
    <row r="1158" spans="21:21" ht="12.75" customHeight="1">
      <c r="U1158" s="182" t="s">
        <v>1216</v>
      </c>
    </row>
    <row r="1159" spans="21:21" ht="12.75" customHeight="1">
      <c r="U1159" s="182" t="s">
        <v>1217</v>
      </c>
    </row>
    <row r="1160" spans="21:21" ht="12.75" customHeight="1">
      <c r="U1160" s="182" t="s">
        <v>1218</v>
      </c>
    </row>
    <row r="1161" spans="21:21" ht="12.75" customHeight="1">
      <c r="U1161" s="182" t="s">
        <v>1219</v>
      </c>
    </row>
    <row r="1162" spans="21:21" ht="12.75" customHeight="1">
      <c r="U1162" s="182" t="s">
        <v>1220</v>
      </c>
    </row>
    <row r="1163" spans="21:21" ht="12.75" customHeight="1">
      <c r="U1163" s="182" t="s">
        <v>1221</v>
      </c>
    </row>
    <row r="1164" spans="21:21" ht="12.75" customHeight="1">
      <c r="U1164" s="182" t="s">
        <v>1222</v>
      </c>
    </row>
    <row r="1165" spans="21:21" ht="12.75" customHeight="1">
      <c r="U1165" s="182" t="s">
        <v>1223</v>
      </c>
    </row>
    <row r="1166" spans="21:21" ht="12.75" customHeight="1">
      <c r="U1166" s="182" t="s">
        <v>1224</v>
      </c>
    </row>
    <row r="1167" spans="21:21" ht="12.75" customHeight="1">
      <c r="U1167" s="182" t="s">
        <v>1225</v>
      </c>
    </row>
    <row r="1168" spans="21:21" ht="12.75" customHeight="1">
      <c r="U1168" s="182" t="s">
        <v>1226</v>
      </c>
    </row>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sheetData>
  <sheetProtection formatRows="0"/>
  <sortState xmlns:xlrd2="http://schemas.microsoft.com/office/spreadsheetml/2017/richdata2" ref="A3:A11">
    <sortCondition ref="A3:A11"/>
  </sortState>
  <mergeCells count="2">
    <mergeCell ref="AO1:AO2"/>
    <mergeCell ref="AP1:AS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b9ad834-2103-4d1d-8b3f-a02d55b69008" xsi:nil="true"/>
    <_Flow_SignoffStatus xmlns="3a69cafd-9d3b-402d-8a67-c30d57bfd94d" xsi:nil="true"/>
    <lcf76f155ced4ddcb4097134ff3c332f xmlns="3a69cafd-9d3b-402d-8a67-c30d57bfd94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D7AF436B1F3E4580E49E35B6F72CA0" ma:contentTypeVersion="23" ma:contentTypeDescription="Create a new document." ma:contentTypeScope="" ma:versionID="86df2f87753c8bd8b219b5605174257b">
  <xsd:schema xmlns:xsd="http://www.w3.org/2001/XMLSchema" xmlns:xs="http://www.w3.org/2001/XMLSchema" xmlns:p="http://schemas.microsoft.com/office/2006/metadata/properties" xmlns:ns1="http://schemas.microsoft.com/sharepoint/v3" xmlns:ns2="3a69cafd-9d3b-402d-8a67-c30d57bfd94d" xmlns:ns3="6b9ad834-2103-4d1d-8b3f-a02d55b69008" targetNamespace="http://schemas.microsoft.com/office/2006/metadata/properties" ma:root="true" ma:fieldsID="6c5520239ad1f1cec30ed1389076ab74" ns1:_="" ns2:_="" ns3:_="">
    <xsd:import namespace="http://schemas.microsoft.com/sharepoint/v3"/>
    <xsd:import namespace="3a69cafd-9d3b-402d-8a67-c30d57bfd94d"/>
    <xsd:import namespace="6b9ad834-2103-4d1d-8b3f-a02d55b690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_Flow_SignoffStatu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9cafd-9d3b-402d-8a67-c30d57bfd9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9ad834-2103-4d1d-8b3f-a02d55b6900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cd151ed-fe6d-4f14-b68e-de77592a8143}" ma:internalName="TaxCatchAll" ma:showField="CatchAllData" ma:web="6b9ad834-2103-4d1d-8b3f-a02d55b690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2.xml><?xml version="1.0" encoding="utf-8"?>
<ds:datastoreItem xmlns:ds="http://schemas.openxmlformats.org/officeDocument/2006/customXml" ds:itemID="{A688C5AC-FDF8-4E17-8084-76B8DD1E9848}">
  <ds:schemaRefs>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3a69cafd-9d3b-402d-8a67-c30d57bfd94d"/>
    <ds:schemaRef ds:uri="6b9ad834-2103-4d1d-8b3f-a02d55b69008"/>
    <ds:schemaRef ds:uri="http://schemas.microsoft.com/sharepoint/v3"/>
    <ds:schemaRef ds:uri="http://purl.org/dc/dcmitype/"/>
    <ds:schemaRef ds:uri="http://purl.org/dc/elements/1.1/"/>
  </ds:schemaRefs>
</ds:datastoreItem>
</file>

<file path=customXml/itemProps3.xml><?xml version="1.0" encoding="utf-8"?>
<ds:datastoreItem xmlns:ds="http://schemas.openxmlformats.org/officeDocument/2006/customXml" ds:itemID="{B7B96FA0-CE31-4C56-A8AF-DEFC40273D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57</vt:i4>
      </vt:variant>
    </vt:vector>
  </HeadingPairs>
  <TitlesOfParts>
    <vt:vector size="74" baseType="lpstr">
      <vt:lpstr>Admissibilité demandeur </vt:lpstr>
      <vt:lpstr>Admissibilité projet</vt:lpstr>
      <vt:lpstr>Demandeur</vt:lpstr>
      <vt:lpstr>Sommaire projet</vt:lpstr>
      <vt:lpstr>Montage financier</vt:lpstr>
      <vt:lpstr>Objectif et innovation</vt:lpstr>
      <vt:lpstr>Emploi et Achalandage </vt:lpstr>
      <vt:lpstr>Tendances et DD</vt:lpstr>
      <vt:lpstr>Accessibilité</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Accessibilité!Zone_d_impression</vt:lpstr>
      <vt:lpstr>'Admissibilité demandeur '!Zone_d_impression</vt:lpstr>
      <vt:lpstr>'Admissibilité projet'!Zone_d_impression</vt:lpstr>
      <vt:lpstr>Demandeur!Zone_d_impression</vt:lpstr>
      <vt:lpstr>'Échéancier '!Zone_d_impression</vt:lpstr>
      <vt:lpstr>'Emploi et Achalandage '!Zone_d_impression</vt:lpstr>
      <vt:lpstr>'Montage financier'!Zone_d_impression</vt:lpstr>
      <vt:lpstr>'Objectif et innovation'!Zone_d_impression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Florence Vitali</cp:lastModifiedBy>
  <cp:revision/>
  <cp:lastPrinted>2022-08-19T19:06:05Z</cp:lastPrinted>
  <dcterms:created xsi:type="dcterms:W3CDTF">2022-04-28T17:46:00Z</dcterms:created>
  <dcterms:modified xsi:type="dcterms:W3CDTF">2024-08-06T15:22:20Z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0x0101005AD7AF436B1F3E4580E49E35B6F72CA0</vt:lpwstr>
  </property>
  <property fmtid="{D5CDD505-2E9C-101B-9397-08002B2CF9AE}" pid="3" name="StatutArchivistique">
    <vt:lpwstr>1</vt:lpwstr>
  </property>
  <property fmtid="{D5CDD505-2E9C-101B-9397-08002B2CF9AE}" pid="4" name="AnneeBudgetaire">
    <vt:lpwstr>162</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b76c9eb6-a3fe-4fc5-90ac-613bb0983f92</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ies>
</file>